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416" activeTab="1"/>
  </bookViews>
  <sheets>
    <sheet name="Given Data" sheetId="1" r:id="rId1"/>
    <sheet name="EDA" sheetId="14" r:id="rId2"/>
    <sheet name="Trend line - Analysis" sheetId="15" r:id="rId3"/>
    <sheet name="Regression for - April_Traffic" sheetId="13" r:id="rId4"/>
    <sheet name="Regression for - April_GMV" sheetId="10" r:id="rId5"/>
    <sheet name="Sheet1" sheetId="16" r:id="rId6"/>
  </sheets>
  <calcPr calcId="144525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4" l="1"/>
  <c r="L4" i="14"/>
  <c r="L3" i="14"/>
  <c r="K5" i="14"/>
  <c r="K4" i="14"/>
  <c r="K3" i="14"/>
  <c r="F4" i="14"/>
  <c r="F5" i="14"/>
  <c r="F6" i="14"/>
  <c r="F7" i="14"/>
  <c r="F8" i="14"/>
  <c r="F9" i="14"/>
  <c r="F10" i="14"/>
  <c r="F3" i="14"/>
  <c r="E4" i="14"/>
  <c r="E5" i="14"/>
  <c r="E6" i="14"/>
  <c r="E7" i="14"/>
  <c r="E8" i="14"/>
  <c r="E9" i="14"/>
  <c r="E10" i="14"/>
  <c r="E3" i="14"/>
  <c r="D4" i="14"/>
  <c r="D5" i="14"/>
  <c r="D6" i="14"/>
  <c r="D7" i="14"/>
  <c r="D8" i="14"/>
  <c r="D9" i="14"/>
  <c r="D10" i="14"/>
  <c r="D3" i="14"/>
  <c r="E101" i="10" l="1"/>
  <c r="E102" i="10"/>
  <c r="E103" i="10"/>
  <c r="E104" i="10"/>
  <c r="E105" i="10"/>
  <c r="E106" i="10"/>
  <c r="E113" i="10"/>
  <c r="E114" i="10"/>
  <c r="E115" i="10"/>
  <c r="E116" i="10"/>
  <c r="E117" i="10"/>
  <c r="E118" i="10"/>
  <c r="F95" i="10"/>
  <c r="E95" i="10" s="1"/>
  <c r="F96" i="10"/>
  <c r="E96" i="10" s="1"/>
  <c r="F97" i="10"/>
  <c r="E97" i="10" s="1"/>
  <c r="F98" i="10"/>
  <c r="F99" i="10"/>
  <c r="E99" i="10" s="1"/>
  <c r="F100" i="10"/>
  <c r="E100" i="10" s="1"/>
  <c r="F101" i="10"/>
  <c r="F102" i="10"/>
  <c r="F103" i="10"/>
  <c r="F104" i="10"/>
  <c r="F105" i="10"/>
  <c r="F106" i="10"/>
  <c r="F107" i="10"/>
  <c r="E107" i="10" s="1"/>
  <c r="F108" i="10"/>
  <c r="E108" i="10" s="1"/>
  <c r="F109" i="10"/>
  <c r="E109" i="10" s="1"/>
  <c r="F110" i="10"/>
  <c r="F111" i="10"/>
  <c r="E111" i="10" s="1"/>
  <c r="F112" i="10"/>
  <c r="E112" i="10" s="1"/>
  <c r="F113" i="10"/>
  <c r="F114" i="10"/>
  <c r="F115" i="10"/>
  <c r="F116" i="10"/>
  <c r="F117" i="10"/>
  <c r="F118" i="10"/>
  <c r="F119" i="10"/>
  <c r="F120" i="10"/>
  <c r="E120" i="10" s="1"/>
  <c r="F121" i="10"/>
  <c r="E121" i="10" s="1"/>
  <c r="F122" i="10"/>
  <c r="E122" i="10" s="1"/>
  <c r="F123" i="10"/>
  <c r="E123" i="10" s="1"/>
  <c r="F94" i="10"/>
  <c r="L6" i="14" s="1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94" i="13"/>
  <c r="F12" i="14" l="1"/>
  <c r="E94" i="10"/>
  <c r="K6" i="14" s="1"/>
  <c r="F11" i="14"/>
  <c r="F13" i="14"/>
  <c r="E110" i="10"/>
  <c r="E12" i="14" s="1"/>
  <c r="E98" i="10"/>
  <c r="E11" i="14" s="1"/>
  <c r="E119" i="10"/>
  <c r="E13" i="14" s="1"/>
  <c r="D123" i="13"/>
  <c r="B123" i="13"/>
  <c r="G123" i="13" s="1"/>
  <c r="D122" i="13"/>
  <c r="B122" i="13"/>
  <c r="K122" i="13" s="1"/>
  <c r="D121" i="13"/>
  <c r="B121" i="13"/>
  <c r="D120" i="13"/>
  <c r="B120" i="13"/>
  <c r="J120" i="13" s="1"/>
  <c r="D119" i="13"/>
  <c r="B119" i="13"/>
  <c r="K119" i="13" s="1"/>
  <c r="D118" i="13"/>
  <c r="B118" i="13"/>
  <c r="D117" i="13"/>
  <c r="B117" i="13"/>
  <c r="I117" i="13" s="1"/>
  <c r="D116" i="13"/>
  <c r="B116" i="13"/>
  <c r="D115" i="13"/>
  <c r="B115" i="13"/>
  <c r="K115" i="13" s="1"/>
  <c r="D114" i="13"/>
  <c r="B114" i="13"/>
  <c r="D113" i="13"/>
  <c r="B113" i="13"/>
  <c r="I113" i="13" s="1"/>
  <c r="D112" i="13"/>
  <c r="B112" i="13"/>
  <c r="D111" i="13"/>
  <c r="B111" i="13"/>
  <c r="K111" i="13" s="1"/>
  <c r="D110" i="13"/>
  <c r="B110" i="13"/>
  <c r="D109" i="13"/>
  <c r="B109" i="13"/>
  <c r="I109" i="13" s="1"/>
  <c r="D108" i="13"/>
  <c r="B108" i="13"/>
  <c r="D107" i="13"/>
  <c r="B107" i="13"/>
  <c r="K107" i="13" s="1"/>
  <c r="D106" i="13"/>
  <c r="B106" i="13"/>
  <c r="D105" i="13"/>
  <c r="B105" i="13"/>
  <c r="I105" i="13" s="1"/>
  <c r="D104" i="13"/>
  <c r="B104" i="13"/>
  <c r="D103" i="13"/>
  <c r="B103" i="13"/>
  <c r="K103" i="13" s="1"/>
  <c r="D102" i="13"/>
  <c r="B102" i="13"/>
  <c r="D101" i="13"/>
  <c r="B101" i="13"/>
  <c r="I101" i="13" s="1"/>
  <c r="D100" i="13"/>
  <c r="B100" i="13"/>
  <c r="D99" i="13"/>
  <c r="B99" i="13"/>
  <c r="K99" i="13" s="1"/>
  <c r="D98" i="13"/>
  <c r="B98" i="13"/>
  <c r="D97" i="13"/>
  <c r="B97" i="13"/>
  <c r="I97" i="13" s="1"/>
  <c r="D96" i="13"/>
  <c r="B96" i="13"/>
  <c r="D95" i="13"/>
  <c r="B95" i="13"/>
  <c r="K95" i="13" s="1"/>
  <c r="D94" i="13"/>
  <c r="B94" i="13"/>
  <c r="D93" i="13"/>
  <c r="B93" i="13"/>
  <c r="I93" i="13" s="1"/>
  <c r="D92" i="13"/>
  <c r="B92" i="13"/>
  <c r="D91" i="13"/>
  <c r="B91" i="13"/>
  <c r="K91" i="13" s="1"/>
  <c r="D90" i="13"/>
  <c r="B90" i="13"/>
  <c r="D89" i="13"/>
  <c r="B89" i="13"/>
  <c r="I89" i="13" s="1"/>
  <c r="D88" i="13"/>
  <c r="B88" i="13"/>
  <c r="D87" i="13"/>
  <c r="B87" i="13"/>
  <c r="K87" i="13" s="1"/>
  <c r="D86" i="13"/>
  <c r="B86" i="13"/>
  <c r="D85" i="13"/>
  <c r="B85" i="13"/>
  <c r="I85" i="13" s="1"/>
  <c r="D84" i="13"/>
  <c r="B84" i="13"/>
  <c r="D83" i="13"/>
  <c r="B83" i="13"/>
  <c r="K83" i="13" s="1"/>
  <c r="D82" i="13"/>
  <c r="B82" i="13"/>
  <c r="D81" i="13"/>
  <c r="B81" i="13"/>
  <c r="I81" i="13" s="1"/>
  <c r="D80" i="13"/>
  <c r="B80" i="13"/>
  <c r="D79" i="13"/>
  <c r="B79" i="13"/>
  <c r="E79" i="13" s="1"/>
  <c r="D78" i="13"/>
  <c r="B78" i="13"/>
  <c r="I78" i="13" s="1"/>
  <c r="D77" i="13"/>
  <c r="B77" i="13"/>
  <c r="E77" i="13" s="1"/>
  <c r="D76" i="13"/>
  <c r="B76" i="13"/>
  <c r="I76" i="13" s="1"/>
  <c r="D75" i="13"/>
  <c r="B75" i="13"/>
  <c r="E75" i="13" s="1"/>
  <c r="G74" i="13"/>
  <c r="D74" i="13"/>
  <c r="B74" i="13"/>
  <c r="I74" i="13" s="1"/>
  <c r="D73" i="13"/>
  <c r="B73" i="13"/>
  <c r="I73" i="13" s="1"/>
  <c r="F72" i="13"/>
  <c r="D72" i="13"/>
  <c r="B72" i="13"/>
  <c r="J72" i="13" s="1"/>
  <c r="D71" i="13"/>
  <c r="B71" i="13"/>
  <c r="E71" i="13" s="1"/>
  <c r="D70" i="13"/>
  <c r="B70" i="13"/>
  <c r="I70" i="13" s="1"/>
  <c r="D69" i="13"/>
  <c r="B69" i="13"/>
  <c r="D68" i="13"/>
  <c r="B68" i="13"/>
  <c r="K68" i="13" s="1"/>
  <c r="D67" i="13"/>
  <c r="B67" i="13"/>
  <c r="E67" i="13" s="1"/>
  <c r="D66" i="13"/>
  <c r="B66" i="13"/>
  <c r="I66" i="13" s="1"/>
  <c r="D65" i="13"/>
  <c r="B65" i="13"/>
  <c r="F65" i="13" s="1"/>
  <c r="D64" i="13"/>
  <c r="B64" i="13"/>
  <c r="F64" i="13" s="1"/>
  <c r="D63" i="13"/>
  <c r="B63" i="13"/>
  <c r="E63" i="13" s="1"/>
  <c r="D62" i="13"/>
  <c r="B62" i="13"/>
  <c r="H62" i="13" s="1"/>
  <c r="D61" i="13"/>
  <c r="B61" i="13"/>
  <c r="I61" i="13" s="1"/>
  <c r="D60" i="13"/>
  <c r="B60" i="13"/>
  <c r="J60" i="13" s="1"/>
  <c r="D59" i="13"/>
  <c r="B59" i="13"/>
  <c r="E59" i="13" s="1"/>
  <c r="D58" i="13"/>
  <c r="B58" i="13"/>
  <c r="D57" i="13"/>
  <c r="B57" i="13"/>
  <c r="D56" i="13"/>
  <c r="B56" i="13"/>
  <c r="D55" i="13"/>
  <c r="B55" i="13"/>
  <c r="E55" i="13" s="1"/>
  <c r="H54" i="13"/>
  <c r="F54" i="13"/>
  <c r="E54" i="13"/>
  <c r="D54" i="13"/>
  <c r="B54" i="13"/>
  <c r="I54" i="13" s="1"/>
  <c r="D53" i="13"/>
  <c r="B53" i="13"/>
  <c r="E53" i="13" s="1"/>
  <c r="D52" i="13"/>
  <c r="B52" i="13"/>
  <c r="I52" i="13" s="1"/>
  <c r="D51" i="13"/>
  <c r="B51" i="13"/>
  <c r="E51" i="13" s="1"/>
  <c r="D50" i="13"/>
  <c r="B50" i="13"/>
  <c r="H50" i="13" s="1"/>
  <c r="D49" i="13"/>
  <c r="B49" i="13"/>
  <c r="I49" i="13" s="1"/>
  <c r="D48" i="13"/>
  <c r="B48" i="13"/>
  <c r="J48" i="13" s="1"/>
  <c r="D47" i="13"/>
  <c r="B47" i="13"/>
  <c r="E47" i="13" s="1"/>
  <c r="D46" i="13"/>
  <c r="B46" i="13"/>
  <c r="H46" i="13" s="1"/>
  <c r="D45" i="13"/>
  <c r="B45" i="13"/>
  <c r="D44" i="13"/>
  <c r="B44" i="13"/>
  <c r="K44" i="13" s="1"/>
  <c r="D43" i="13"/>
  <c r="B43" i="13"/>
  <c r="E43" i="13" s="1"/>
  <c r="D42" i="13"/>
  <c r="B42" i="13"/>
  <c r="H42" i="13" s="1"/>
  <c r="D41" i="13"/>
  <c r="B41" i="13"/>
  <c r="F41" i="13" s="1"/>
  <c r="D40" i="13"/>
  <c r="B40" i="13"/>
  <c r="F40" i="13" s="1"/>
  <c r="D39" i="13"/>
  <c r="B39" i="13"/>
  <c r="E39" i="13" s="1"/>
  <c r="D38" i="13"/>
  <c r="B38" i="13"/>
  <c r="H38" i="13" s="1"/>
  <c r="D37" i="13"/>
  <c r="B37" i="13"/>
  <c r="I37" i="13" s="1"/>
  <c r="J36" i="13"/>
  <c r="D36" i="13"/>
  <c r="B36" i="13"/>
  <c r="F36" i="13" s="1"/>
  <c r="D35" i="13"/>
  <c r="B35" i="13"/>
  <c r="E35" i="13" s="1"/>
  <c r="D34" i="13"/>
  <c r="B34" i="13"/>
  <c r="D33" i="13"/>
  <c r="B33" i="13"/>
  <c r="I33" i="13" s="1"/>
  <c r="D32" i="13"/>
  <c r="B32" i="13"/>
  <c r="K31" i="13"/>
  <c r="D31" i="13"/>
  <c r="B31" i="13"/>
  <c r="E31" i="13" s="1"/>
  <c r="D30" i="13"/>
  <c r="B30" i="13"/>
  <c r="I30" i="13" s="1"/>
  <c r="D29" i="13"/>
  <c r="B29" i="13"/>
  <c r="E29" i="13" s="1"/>
  <c r="D28" i="13"/>
  <c r="B28" i="13"/>
  <c r="I28" i="13" s="1"/>
  <c r="D27" i="13"/>
  <c r="B27" i="13"/>
  <c r="E27" i="13" s="1"/>
  <c r="D26" i="13"/>
  <c r="B26" i="13"/>
  <c r="I26" i="13" s="1"/>
  <c r="D25" i="13"/>
  <c r="B25" i="13"/>
  <c r="I25" i="13" s="1"/>
  <c r="K24" i="13"/>
  <c r="D24" i="13"/>
  <c r="B24" i="13"/>
  <c r="J24" i="13" s="1"/>
  <c r="D23" i="13"/>
  <c r="B23" i="13"/>
  <c r="E23" i="13" s="1"/>
  <c r="D22" i="13"/>
  <c r="B22" i="13"/>
  <c r="H22" i="13" s="1"/>
  <c r="D21" i="13"/>
  <c r="B21" i="13"/>
  <c r="D20" i="13"/>
  <c r="B20" i="13"/>
  <c r="K20" i="13" s="1"/>
  <c r="D19" i="13"/>
  <c r="B19" i="13"/>
  <c r="E19" i="13" s="1"/>
  <c r="F18" i="13"/>
  <c r="D18" i="13"/>
  <c r="B18" i="13"/>
  <c r="H18" i="13" s="1"/>
  <c r="D17" i="13"/>
  <c r="B17" i="13"/>
  <c r="F17" i="13" s="1"/>
  <c r="D16" i="13"/>
  <c r="B16" i="13"/>
  <c r="F16" i="13" s="1"/>
  <c r="D15" i="13"/>
  <c r="B15" i="13"/>
  <c r="E15" i="13" s="1"/>
  <c r="D14" i="13"/>
  <c r="B14" i="13"/>
  <c r="H14" i="13" s="1"/>
  <c r="D13" i="13"/>
  <c r="B13" i="13"/>
  <c r="I13" i="13" s="1"/>
  <c r="D12" i="13"/>
  <c r="B12" i="13"/>
  <c r="J12" i="13" s="1"/>
  <c r="D11" i="13"/>
  <c r="B11" i="13"/>
  <c r="E11" i="13" s="1"/>
  <c r="D10" i="13"/>
  <c r="B10" i="13"/>
  <c r="D9" i="13"/>
  <c r="B9" i="13"/>
  <c r="K9" i="13" s="1"/>
  <c r="D8" i="13"/>
  <c r="B8" i="13"/>
  <c r="G8" i="13" s="1"/>
  <c r="D7" i="13"/>
  <c r="B7" i="13"/>
  <c r="K7" i="13" s="1"/>
  <c r="D6" i="13"/>
  <c r="B6" i="13"/>
  <c r="J6" i="13" s="1"/>
  <c r="D5" i="13"/>
  <c r="B5" i="13"/>
  <c r="G5" i="13" s="1"/>
  <c r="D4" i="13"/>
  <c r="B4" i="13"/>
  <c r="K4" i="13" s="1"/>
  <c r="D3" i="13"/>
  <c r="B3" i="13"/>
  <c r="K3" i="13" s="1"/>
  <c r="F24" i="13" l="1"/>
  <c r="K72" i="13"/>
  <c r="E9" i="13"/>
  <c r="F46" i="13"/>
  <c r="F31" i="13"/>
  <c r="F79" i="13"/>
  <c r="G70" i="13"/>
  <c r="H70" i="13"/>
  <c r="E18" i="13"/>
  <c r="I22" i="13"/>
  <c r="E25" i="13"/>
  <c r="F23" i="13"/>
  <c r="I8" i="13"/>
  <c r="J3" i="13"/>
  <c r="H23" i="13"/>
  <c r="F42" i="13"/>
  <c r="J63" i="13"/>
  <c r="I24" i="13"/>
  <c r="G50" i="13"/>
  <c r="F47" i="13"/>
  <c r="G6" i="13"/>
  <c r="H27" i="13"/>
  <c r="F55" i="13"/>
  <c r="F60" i="13"/>
  <c r="G63" i="13"/>
  <c r="K55" i="13"/>
  <c r="I63" i="13"/>
  <c r="J7" i="13"/>
  <c r="E30" i="13"/>
  <c r="E49" i="13"/>
  <c r="E61" i="13"/>
  <c r="F4" i="13"/>
  <c r="F22" i="13"/>
  <c r="F37" i="13"/>
  <c r="E46" i="13"/>
  <c r="F61" i="13"/>
  <c r="I46" i="13"/>
  <c r="K5" i="13"/>
  <c r="F30" i="13"/>
  <c r="I50" i="13"/>
  <c r="H30" i="13"/>
  <c r="G43" i="13"/>
  <c r="G15" i="13"/>
  <c r="G66" i="13"/>
  <c r="E6" i="13"/>
  <c r="I15" i="13"/>
  <c r="H47" i="13"/>
  <c r="F63" i="13"/>
  <c r="H71" i="13"/>
  <c r="H39" i="13"/>
  <c r="K48" i="13"/>
  <c r="H4" i="13"/>
  <c r="I6" i="13"/>
  <c r="J23" i="13"/>
  <c r="F26" i="13"/>
  <c r="I39" i="13"/>
  <c r="F51" i="13"/>
  <c r="G54" i="13"/>
  <c r="F67" i="13"/>
  <c r="F75" i="13"/>
  <c r="E78" i="13"/>
  <c r="E122" i="13"/>
  <c r="F13" i="13"/>
  <c r="G26" i="13"/>
  <c r="J39" i="13"/>
  <c r="H51" i="13"/>
  <c r="G67" i="13"/>
  <c r="E73" i="13"/>
  <c r="H75" i="13"/>
  <c r="F78" i="13"/>
  <c r="F122" i="13"/>
  <c r="G39" i="13"/>
  <c r="H26" i="13"/>
  <c r="E37" i="13"/>
  <c r="F43" i="13"/>
  <c r="H67" i="13"/>
  <c r="K75" i="13"/>
  <c r="G78" i="13"/>
  <c r="G122" i="13"/>
  <c r="G19" i="13"/>
  <c r="J67" i="13"/>
  <c r="H122" i="13"/>
  <c r="H5" i="13"/>
  <c r="F15" i="13"/>
  <c r="J71" i="13"/>
  <c r="E66" i="13"/>
  <c r="E74" i="13"/>
  <c r="F76" i="13"/>
  <c r="F120" i="13"/>
  <c r="I48" i="13"/>
  <c r="F5" i="13"/>
  <c r="I5" i="13"/>
  <c r="F12" i="13"/>
  <c r="J5" i="13"/>
  <c r="F8" i="13"/>
  <c r="H15" i="13"/>
  <c r="F27" i="13"/>
  <c r="G30" i="13"/>
  <c r="J47" i="13"/>
  <c r="F50" i="13"/>
  <c r="H63" i="13"/>
  <c r="F66" i="13"/>
  <c r="F74" i="13"/>
  <c r="K79" i="13"/>
  <c r="I120" i="13"/>
  <c r="H123" i="13"/>
  <c r="K120" i="13"/>
  <c r="I123" i="13"/>
  <c r="H66" i="13"/>
  <c r="I72" i="13"/>
  <c r="H74" i="13"/>
  <c r="J123" i="13"/>
  <c r="E13" i="13"/>
  <c r="F19" i="13"/>
  <c r="F39" i="13"/>
  <c r="F48" i="13"/>
  <c r="K123" i="13"/>
  <c r="K57" i="13"/>
  <c r="J57" i="13"/>
  <c r="H57" i="13"/>
  <c r="G57" i="13"/>
  <c r="E4" i="13"/>
  <c r="K6" i="13"/>
  <c r="E8" i="13"/>
  <c r="H11" i="13"/>
  <c r="K17" i="13"/>
  <c r="J17" i="13"/>
  <c r="H17" i="13"/>
  <c r="G17" i="13"/>
  <c r="J20" i="13"/>
  <c r="H28" i="13"/>
  <c r="G28" i="13"/>
  <c r="E28" i="13"/>
  <c r="J31" i="13"/>
  <c r="H35" i="13"/>
  <c r="K41" i="13"/>
  <c r="J41" i="13"/>
  <c r="H41" i="13"/>
  <c r="G41" i="13"/>
  <c r="J44" i="13"/>
  <c r="H52" i="13"/>
  <c r="G52" i="13"/>
  <c r="E52" i="13"/>
  <c r="J55" i="13"/>
  <c r="I57" i="13"/>
  <c r="H59" i="13"/>
  <c r="K65" i="13"/>
  <c r="J65" i="13"/>
  <c r="H65" i="13"/>
  <c r="G65" i="13"/>
  <c r="J68" i="13"/>
  <c r="H76" i="13"/>
  <c r="G76" i="13"/>
  <c r="E76" i="13"/>
  <c r="J79" i="13"/>
  <c r="I83" i="13"/>
  <c r="I87" i="13"/>
  <c r="I91" i="13"/>
  <c r="I95" i="13"/>
  <c r="I99" i="13"/>
  <c r="I103" i="13"/>
  <c r="I107" i="13"/>
  <c r="I111" i="13"/>
  <c r="I115" i="13"/>
  <c r="I119" i="13"/>
  <c r="K33" i="13"/>
  <c r="J33" i="13"/>
  <c r="H33" i="13"/>
  <c r="G33" i="13"/>
  <c r="K10" i="13"/>
  <c r="J10" i="13"/>
  <c r="I11" i="13"/>
  <c r="K34" i="13"/>
  <c r="J34" i="13"/>
  <c r="I35" i="13"/>
  <c r="K58" i="13"/>
  <c r="J58" i="13"/>
  <c r="I59" i="13"/>
  <c r="K82" i="13"/>
  <c r="J82" i="13"/>
  <c r="J83" i="13"/>
  <c r="K86" i="13"/>
  <c r="J86" i="13"/>
  <c r="J87" i="13"/>
  <c r="K90" i="13"/>
  <c r="J90" i="13"/>
  <c r="J91" i="13"/>
  <c r="K94" i="13"/>
  <c r="J94" i="13"/>
  <c r="J95" i="13"/>
  <c r="K98" i="13"/>
  <c r="J98" i="13"/>
  <c r="J99" i="13"/>
  <c r="K102" i="13"/>
  <c r="J102" i="13"/>
  <c r="J103" i="13"/>
  <c r="K106" i="13"/>
  <c r="J106" i="13"/>
  <c r="J107" i="13"/>
  <c r="K110" i="13"/>
  <c r="J110" i="13"/>
  <c r="J111" i="13"/>
  <c r="K114" i="13"/>
  <c r="J114" i="13"/>
  <c r="J115" i="13"/>
  <c r="K118" i="13"/>
  <c r="J118" i="13"/>
  <c r="J119" i="13"/>
  <c r="G4" i="13"/>
  <c r="H8" i="13"/>
  <c r="J11" i="13"/>
  <c r="E17" i="13"/>
  <c r="K21" i="13"/>
  <c r="J21" i="13"/>
  <c r="H21" i="13"/>
  <c r="G21" i="13"/>
  <c r="F28" i="13"/>
  <c r="H32" i="13"/>
  <c r="G32" i="13"/>
  <c r="E32" i="13"/>
  <c r="J35" i="13"/>
  <c r="E41" i="13"/>
  <c r="K45" i="13"/>
  <c r="J45" i="13"/>
  <c r="H45" i="13"/>
  <c r="G45" i="13"/>
  <c r="F52" i="13"/>
  <c r="H56" i="13"/>
  <c r="G56" i="13"/>
  <c r="E56" i="13"/>
  <c r="J59" i="13"/>
  <c r="E65" i="13"/>
  <c r="K69" i="13"/>
  <c r="J69" i="13"/>
  <c r="H69" i="13"/>
  <c r="G69" i="13"/>
  <c r="H80" i="13"/>
  <c r="G80" i="13"/>
  <c r="E80" i="13"/>
  <c r="H20" i="13"/>
  <c r="G20" i="13"/>
  <c r="E20" i="13"/>
  <c r="H68" i="13"/>
  <c r="G68" i="13"/>
  <c r="E68" i="13"/>
  <c r="E3" i="13"/>
  <c r="E7" i="13"/>
  <c r="E10" i="13"/>
  <c r="K11" i="13"/>
  <c r="K14" i="13"/>
  <c r="J14" i="13"/>
  <c r="E34" i="13"/>
  <c r="K35" i="13"/>
  <c r="K38" i="13"/>
  <c r="J38" i="13"/>
  <c r="E58" i="13"/>
  <c r="K59" i="13"/>
  <c r="K62" i="13"/>
  <c r="J62" i="13"/>
  <c r="E82" i="13"/>
  <c r="J84" i="13"/>
  <c r="H84" i="13"/>
  <c r="G84" i="13"/>
  <c r="E84" i="13"/>
  <c r="E86" i="13"/>
  <c r="J88" i="13"/>
  <c r="H88" i="13"/>
  <c r="G88" i="13"/>
  <c r="E88" i="13"/>
  <c r="E90" i="13"/>
  <c r="J92" i="13"/>
  <c r="H92" i="13"/>
  <c r="G92" i="13"/>
  <c r="E92" i="13"/>
  <c r="E94" i="13"/>
  <c r="J96" i="13"/>
  <c r="H96" i="13"/>
  <c r="G96" i="13"/>
  <c r="E96" i="13"/>
  <c r="E98" i="13"/>
  <c r="J100" i="13"/>
  <c r="H100" i="13"/>
  <c r="G100" i="13"/>
  <c r="E100" i="13"/>
  <c r="E102" i="13"/>
  <c r="J104" i="13"/>
  <c r="H104" i="13"/>
  <c r="G104" i="13"/>
  <c r="E104" i="13"/>
  <c r="E106" i="13"/>
  <c r="J108" i="13"/>
  <c r="H108" i="13"/>
  <c r="G108" i="13"/>
  <c r="E108" i="13"/>
  <c r="E110" i="13"/>
  <c r="J112" i="13"/>
  <c r="H112" i="13"/>
  <c r="G112" i="13"/>
  <c r="E112" i="13"/>
  <c r="E114" i="13"/>
  <c r="J116" i="13"/>
  <c r="H116" i="13"/>
  <c r="G116" i="13"/>
  <c r="E116" i="13"/>
  <c r="E118" i="13"/>
  <c r="F3" i="13"/>
  <c r="I4" i="13"/>
  <c r="F7" i="13"/>
  <c r="J8" i="13"/>
  <c r="F10" i="13"/>
  <c r="H12" i="13"/>
  <c r="G12" i="13"/>
  <c r="E12" i="13"/>
  <c r="J15" i="13"/>
  <c r="I17" i="13"/>
  <c r="H19" i="13"/>
  <c r="E21" i="13"/>
  <c r="K25" i="13"/>
  <c r="J25" i="13"/>
  <c r="H25" i="13"/>
  <c r="G25" i="13"/>
  <c r="J28" i="13"/>
  <c r="F32" i="13"/>
  <c r="F34" i="13"/>
  <c r="H36" i="13"/>
  <c r="G36" i="13"/>
  <c r="E36" i="13"/>
  <c r="I41" i="13"/>
  <c r="H43" i="13"/>
  <c r="E45" i="13"/>
  <c r="K49" i="13"/>
  <c r="J49" i="13"/>
  <c r="H49" i="13"/>
  <c r="G49" i="13"/>
  <c r="J52" i="13"/>
  <c r="F56" i="13"/>
  <c r="F58" i="13"/>
  <c r="H60" i="13"/>
  <c r="G60" i="13"/>
  <c r="E60" i="13"/>
  <c r="I65" i="13"/>
  <c r="E69" i="13"/>
  <c r="F71" i="13"/>
  <c r="K73" i="13"/>
  <c r="J73" i="13"/>
  <c r="H73" i="13"/>
  <c r="G73" i="13"/>
  <c r="J76" i="13"/>
  <c r="H78" i="13"/>
  <c r="F80" i="13"/>
  <c r="F82" i="13"/>
  <c r="F86" i="13"/>
  <c r="F90" i="13"/>
  <c r="F94" i="13"/>
  <c r="F98" i="13"/>
  <c r="F102" i="13"/>
  <c r="F106" i="13"/>
  <c r="F110" i="13"/>
  <c r="F114" i="13"/>
  <c r="F118" i="13"/>
  <c r="H44" i="13"/>
  <c r="G44" i="13"/>
  <c r="E44" i="13"/>
  <c r="G3" i="13"/>
  <c r="J4" i="13"/>
  <c r="G7" i="13"/>
  <c r="K8" i="13"/>
  <c r="G10" i="13"/>
  <c r="E14" i="13"/>
  <c r="K15" i="13"/>
  <c r="K18" i="13"/>
  <c r="J18" i="13"/>
  <c r="I19" i="13"/>
  <c r="F21" i="13"/>
  <c r="G23" i="13"/>
  <c r="K28" i="13"/>
  <c r="I32" i="13"/>
  <c r="G34" i="13"/>
  <c r="E38" i="13"/>
  <c r="K39" i="13"/>
  <c r="K42" i="13"/>
  <c r="J42" i="13"/>
  <c r="I43" i="13"/>
  <c r="F45" i="13"/>
  <c r="G47" i="13"/>
  <c r="K52" i="13"/>
  <c r="I56" i="13"/>
  <c r="G58" i="13"/>
  <c r="E62" i="13"/>
  <c r="K63" i="13"/>
  <c r="K66" i="13"/>
  <c r="J66" i="13"/>
  <c r="I67" i="13"/>
  <c r="F69" i="13"/>
  <c r="G71" i="13"/>
  <c r="K76" i="13"/>
  <c r="I80" i="13"/>
  <c r="G82" i="13"/>
  <c r="F84" i="13"/>
  <c r="G86" i="13"/>
  <c r="F88" i="13"/>
  <c r="G90" i="13"/>
  <c r="F92" i="13"/>
  <c r="G94" i="13"/>
  <c r="F96" i="13"/>
  <c r="G98" i="13"/>
  <c r="F100" i="13"/>
  <c r="G102" i="13"/>
  <c r="F104" i="13"/>
  <c r="G106" i="13"/>
  <c r="F108" i="13"/>
  <c r="G110" i="13"/>
  <c r="F112" i="13"/>
  <c r="G114" i="13"/>
  <c r="F116" i="13"/>
  <c r="G118" i="13"/>
  <c r="H3" i="13"/>
  <c r="H7" i="13"/>
  <c r="J9" i="13"/>
  <c r="G9" i="13"/>
  <c r="H10" i="13"/>
  <c r="F14" i="13"/>
  <c r="H16" i="13"/>
  <c r="G16" i="13"/>
  <c r="E16" i="13"/>
  <c r="J19" i="13"/>
  <c r="I21" i="13"/>
  <c r="K29" i="13"/>
  <c r="J29" i="13"/>
  <c r="H29" i="13"/>
  <c r="G29" i="13"/>
  <c r="J32" i="13"/>
  <c r="H34" i="13"/>
  <c r="F38" i="13"/>
  <c r="H40" i="13"/>
  <c r="G40" i="13"/>
  <c r="E40" i="13"/>
  <c r="J43" i="13"/>
  <c r="I45" i="13"/>
  <c r="K53" i="13"/>
  <c r="J53" i="13"/>
  <c r="H53" i="13"/>
  <c r="G53" i="13"/>
  <c r="J56" i="13"/>
  <c r="H58" i="13"/>
  <c r="F62" i="13"/>
  <c r="H64" i="13"/>
  <c r="G64" i="13"/>
  <c r="E64" i="13"/>
  <c r="I69" i="13"/>
  <c r="K77" i="13"/>
  <c r="J77" i="13"/>
  <c r="H77" i="13"/>
  <c r="G77" i="13"/>
  <c r="J80" i="13"/>
  <c r="H82" i="13"/>
  <c r="I84" i="13"/>
  <c r="H86" i="13"/>
  <c r="I88" i="13"/>
  <c r="H90" i="13"/>
  <c r="I92" i="13"/>
  <c r="H94" i="13"/>
  <c r="I96" i="13"/>
  <c r="H98" i="13"/>
  <c r="I100" i="13"/>
  <c r="H102" i="13"/>
  <c r="I104" i="13"/>
  <c r="H106" i="13"/>
  <c r="I108" i="13"/>
  <c r="H110" i="13"/>
  <c r="I112" i="13"/>
  <c r="H114" i="13"/>
  <c r="I116" i="13"/>
  <c r="H118" i="13"/>
  <c r="I3" i="13"/>
  <c r="F6" i="13"/>
  <c r="I7" i="13"/>
  <c r="I10" i="13"/>
  <c r="I12" i="13"/>
  <c r="G14" i="13"/>
  <c r="K19" i="13"/>
  <c r="K22" i="13"/>
  <c r="J22" i="13"/>
  <c r="I23" i="13"/>
  <c r="F25" i="13"/>
  <c r="G27" i="13"/>
  <c r="K32" i="13"/>
  <c r="I34" i="13"/>
  <c r="I36" i="13"/>
  <c r="G38" i="13"/>
  <c r="E42" i="13"/>
  <c r="K43" i="13"/>
  <c r="K46" i="13"/>
  <c r="J46" i="13"/>
  <c r="I47" i="13"/>
  <c r="F49" i="13"/>
  <c r="G51" i="13"/>
  <c r="K56" i="13"/>
  <c r="I58" i="13"/>
  <c r="I60" i="13"/>
  <c r="G62" i="13"/>
  <c r="K67" i="13"/>
  <c r="K70" i="13"/>
  <c r="J70" i="13"/>
  <c r="I71" i="13"/>
  <c r="F73" i="13"/>
  <c r="G75" i="13"/>
  <c r="K80" i="13"/>
  <c r="I82" i="13"/>
  <c r="K84" i="13"/>
  <c r="I86" i="13"/>
  <c r="K88" i="13"/>
  <c r="I90" i="13"/>
  <c r="K92" i="13"/>
  <c r="I94" i="13"/>
  <c r="K96" i="13"/>
  <c r="I98" i="13"/>
  <c r="K100" i="13"/>
  <c r="I102" i="13"/>
  <c r="K104" i="13"/>
  <c r="I106" i="13"/>
  <c r="K108" i="13"/>
  <c r="I110" i="13"/>
  <c r="K112" i="13"/>
  <c r="I114" i="13"/>
  <c r="K116" i="13"/>
  <c r="I118" i="13"/>
  <c r="G83" i="13"/>
  <c r="E83" i="13"/>
  <c r="K85" i="13"/>
  <c r="J85" i="13"/>
  <c r="H85" i="13"/>
  <c r="G85" i="13"/>
  <c r="G87" i="13"/>
  <c r="E87" i="13"/>
  <c r="K89" i="13"/>
  <c r="J89" i="13"/>
  <c r="H89" i="13"/>
  <c r="G89" i="13"/>
  <c r="G91" i="13"/>
  <c r="E91" i="13"/>
  <c r="K93" i="13"/>
  <c r="J93" i="13"/>
  <c r="H93" i="13"/>
  <c r="G93" i="13"/>
  <c r="G95" i="13"/>
  <c r="E95" i="13"/>
  <c r="K97" i="13"/>
  <c r="J97" i="13"/>
  <c r="H97" i="13"/>
  <c r="G97" i="13"/>
  <c r="G99" i="13"/>
  <c r="E99" i="13"/>
  <c r="K101" i="13"/>
  <c r="J101" i="13"/>
  <c r="H101" i="13"/>
  <c r="G101" i="13"/>
  <c r="G103" i="13"/>
  <c r="E103" i="13"/>
  <c r="K105" i="13"/>
  <c r="J105" i="13"/>
  <c r="H105" i="13"/>
  <c r="G105" i="13"/>
  <c r="G107" i="13"/>
  <c r="E107" i="13"/>
  <c r="K109" i="13"/>
  <c r="J109" i="13"/>
  <c r="H109" i="13"/>
  <c r="G109" i="13"/>
  <c r="G111" i="13"/>
  <c r="E111" i="13"/>
  <c r="K113" i="13"/>
  <c r="J113" i="13"/>
  <c r="H113" i="13"/>
  <c r="G113" i="13"/>
  <c r="G115" i="13"/>
  <c r="E115" i="13"/>
  <c r="K117" i="13"/>
  <c r="J117" i="13"/>
  <c r="H117" i="13"/>
  <c r="G117" i="13"/>
  <c r="G119" i="13"/>
  <c r="E119" i="13"/>
  <c r="K121" i="13"/>
  <c r="J121" i="13"/>
  <c r="H121" i="13"/>
  <c r="G121" i="13"/>
  <c r="F121" i="13"/>
  <c r="K81" i="13"/>
  <c r="J81" i="13"/>
  <c r="H81" i="13"/>
  <c r="G81" i="13"/>
  <c r="E5" i="13"/>
  <c r="H6" i="13"/>
  <c r="F9" i="13"/>
  <c r="K12" i="13"/>
  <c r="I14" i="13"/>
  <c r="I16" i="13"/>
  <c r="G18" i="13"/>
  <c r="E22" i="13"/>
  <c r="K23" i="13"/>
  <c r="K26" i="13"/>
  <c r="J26" i="13"/>
  <c r="I27" i="13"/>
  <c r="F29" i="13"/>
  <c r="G31" i="13"/>
  <c r="K36" i="13"/>
  <c r="I38" i="13"/>
  <c r="I40" i="13"/>
  <c r="G42" i="13"/>
  <c r="K47" i="13"/>
  <c r="K50" i="13"/>
  <c r="J50" i="13"/>
  <c r="I51" i="13"/>
  <c r="F53" i="13"/>
  <c r="G55" i="13"/>
  <c r="K60" i="13"/>
  <c r="I62" i="13"/>
  <c r="I64" i="13"/>
  <c r="E70" i="13"/>
  <c r="K71" i="13"/>
  <c r="K74" i="13"/>
  <c r="J74" i="13"/>
  <c r="I75" i="13"/>
  <c r="F77" i="13"/>
  <c r="G79" i="13"/>
  <c r="H9" i="13"/>
  <c r="F11" i="13"/>
  <c r="K13" i="13"/>
  <c r="J13" i="13"/>
  <c r="H13" i="13"/>
  <c r="G13" i="13"/>
  <c r="J16" i="13"/>
  <c r="F20" i="13"/>
  <c r="H24" i="13"/>
  <c r="G24" i="13"/>
  <c r="E24" i="13"/>
  <c r="J27" i="13"/>
  <c r="I29" i="13"/>
  <c r="H31" i="13"/>
  <c r="E33" i="13"/>
  <c r="F35" i="13"/>
  <c r="K37" i="13"/>
  <c r="J37" i="13"/>
  <c r="H37" i="13"/>
  <c r="G37" i="13"/>
  <c r="J40" i="13"/>
  <c r="F44" i="13"/>
  <c r="H48" i="13"/>
  <c r="G48" i="13"/>
  <c r="E48" i="13"/>
  <c r="J51" i="13"/>
  <c r="I53" i="13"/>
  <c r="H55" i="13"/>
  <c r="E57" i="13"/>
  <c r="F59" i="13"/>
  <c r="K61" i="13"/>
  <c r="J61" i="13"/>
  <c r="H61" i="13"/>
  <c r="G61" i="13"/>
  <c r="J64" i="13"/>
  <c r="F68" i="13"/>
  <c r="F70" i="13"/>
  <c r="H72" i="13"/>
  <c r="G72" i="13"/>
  <c r="E72" i="13"/>
  <c r="J75" i="13"/>
  <c r="I77" i="13"/>
  <c r="H79" i="13"/>
  <c r="E81" i="13"/>
  <c r="F83" i="13"/>
  <c r="E85" i="13"/>
  <c r="F87" i="13"/>
  <c r="E89" i="13"/>
  <c r="F91" i="13"/>
  <c r="E93" i="13"/>
  <c r="F95" i="13"/>
  <c r="E97" i="13"/>
  <c r="F99" i="13"/>
  <c r="E101" i="13"/>
  <c r="F103" i="13"/>
  <c r="E105" i="13"/>
  <c r="F107" i="13"/>
  <c r="E109" i="13"/>
  <c r="F111" i="13"/>
  <c r="E113" i="13"/>
  <c r="F115" i="13"/>
  <c r="E117" i="13"/>
  <c r="F119" i="13"/>
  <c r="E121" i="13"/>
  <c r="I9" i="13"/>
  <c r="G11" i="13"/>
  <c r="K16" i="13"/>
  <c r="I18" i="13"/>
  <c r="I20" i="13"/>
  <c r="G22" i="13"/>
  <c r="E26" i="13"/>
  <c r="K27" i="13"/>
  <c r="K30" i="13"/>
  <c r="J30" i="13"/>
  <c r="I31" i="13"/>
  <c r="F33" i="13"/>
  <c r="G35" i="13"/>
  <c r="K40" i="13"/>
  <c r="I42" i="13"/>
  <c r="I44" i="13"/>
  <c r="G46" i="13"/>
  <c r="E50" i="13"/>
  <c r="K51" i="13"/>
  <c r="K54" i="13"/>
  <c r="J54" i="13"/>
  <c r="I55" i="13"/>
  <c r="F57" i="13"/>
  <c r="G59" i="13"/>
  <c r="K64" i="13"/>
  <c r="I68" i="13"/>
  <c r="K78" i="13"/>
  <c r="J78" i="13"/>
  <c r="I79" i="13"/>
  <c r="F81" i="13"/>
  <c r="H83" i="13"/>
  <c r="F85" i="13"/>
  <c r="H87" i="13"/>
  <c r="F89" i="13"/>
  <c r="H91" i="13"/>
  <c r="F93" i="13"/>
  <c r="H95" i="13"/>
  <c r="F97" i="13"/>
  <c r="H99" i="13"/>
  <c r="F101" i="13"/>
  <c r="H103" i="13"/>
  <c r="F105" i="13"/>
  <c r="H107" i="13"/>
  <c r="F109" i="13"/>
  <c r="H111" i="13"/>
  <c r="F113" i="13"/>
  <c r="H115" i="13"/>
  <c r="F117" i="13"/>
  <c r="H119" i="13"/>
  <c r="I121" i="13"/>
  <c r="I122" i="13"/>
  <c r="J122" i="13"/>
  <c r="E120" i="13"/>
  <c r="G120" i="13"/>
  <c r="H120" i="13"/>
  <c r="E123" i="13"/>
  <c r="F123" i="13"/>
  <c r="G94" i="10" l="1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M100" i="10"/>
  <c r="M101" i="10"/>
  <c r="K102" i="10"/>
  <c r="J98" i="10"/>
  <c r="H100" i="10"/>
  <c r="C95" i="10"/>
  <c r="H95" i="10" s="1"/>
  <c r="C96" i="10"/>
  <c r="M96" i="10" s="1"/>
  <c r="C97" i="10"/>
  <c r="M97" i="10" s="1"/>
  <c r="C98" i="10"/>
  <c r="K98" i="10" s="1"/>
  <c r="C99" i="10"/>
  <c r="K99" i="10" s="1"/>
  <c r="C100" i="10"/>
  <c r="I100" i="10" s="1"/>
  <c r="C101" i="10"/>
  <c r="N101" i="10" s="1"/>
  <c r="C102" i="10"/>
  <c r="N102" i="10" s="1"/>
  <c r="C103" i="10"/>
  <c r="L103" i="10" s="1"/>
  <c r="C104" i="10"/>
  <c r="L104" i="10" s="1"/>
  <c r="C105" i="10"/>
  <c r="J105" i="10" s="1"/>
  <c r="C106" i="10"/>
  <c r="J106" i="10" s="1"/>
  <c r="C107" i="10"/>
  <c r="H107" i="10" s="1"/>
  <c r="C108" i="10"/>
  <c r="M108" i="10" s="1"/>
  <c r="C109" i="10"/>
  <c r="M109" i="10" s="1"/>
  <c r="C110" i="10"/>
  <c r="K110" i="10" s="1"/>
  <c r="C111" i="10"/>
  <c r="K111" i="10" s="1"/>
  <c r="C112" i="10"/>
  <c r="I112" i="10" s="1"/>
  <c r="C113" i="10"/>
  <c r="N113" i="10" s="1"/>
  <c r="C114" i="10"/>
  <c r="N114" i="10" s="1"/>
  <c r="C115" i="10"/>
  <c r="L115" i="10" s="1"/>
  <c r="C116" i="10"/>
  <c r="L116" i="10" s="1"/>
  <c r="C117" i="10"/>
  <c r="J117" i="10" s="1"/>
  <c r="C118" i="10"/>
  <c r="J118" i="10" s="1"/>
  <c r="C119" i="10"/>
  <c r="H119" i="10" s="1"/>
  <c r="C120" i="10"/>
  <c r="M120" i="10" s="1"/>
  <c r="C121" i="10"/>
  <c r="M121" i="10" s="1"/>
  <c r="C122" i="10"/>
  <c r="K122" i="10" s="1"/>
  <c r="C123" i="10"/>
  <c r="K123" i="10" s="1"/>
  <c r="C94" i="10"/>
  <c r="H94" i="10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3" i="10"/>
  <c r="C93" i="10"/>
  <c r="L93" i="10" s="1"/>
  <c r="C92" i="10"/>
  <c r="L92" i="10" s="1"/>
  <c r="C91" i="10"/>
  <c r="J91" i="10" s="1"/>
  <c r="C90" i="10"/>
  <c r="J90" i="10" s="1"/>
  <c r="C89" i="10"/>
  <c r="H89" i="10" s="1"/>
  <c r="C88" i="10"/>
  <c r="H88" i="10" s="1"/>
  <c r="C87" i="10"/>
  <c r="M87" i="10" s="1"/>
  <c r="C86" i="10"/>
  <c r="K86" i="10" s="1"/>
  <c r="C85" i="10"/>
  <c r="K85" i="10" s="1"/>
  <c r="C84" i="10"/>
  <c r="I84" i="10" s="1"/>
  <c r="C83" i="10"/>
  <c r="I83" i="10" s="1"/>
  <c r="C82" i="10"/>
  <c r="N82" i="10" s="1"/>
  <c r="C81" i="10"/>
  <c r="L81" i="10" s="1"/>
  <c r="C80" i="10"/>
  <c r="L80" i="10" s="1"/>
  <c r="C79" i="10"/>
  <c r="J79" i="10" s="1"/>
  <c r="C78" i="10"/>
  <c r="J78" i="10" s="1"/>
  <c r="C77" i="10"/>
  <c r="H77" i="10" s="1"/>
  <c r="C76" i="10"/>
  <c r="H76" i="10" s="1"/>
  <c r="C75" i="10"/>
  <c r="M75" i="10" s="1"/>
  <c r="C74" i="10"/>
  <c r="K74" i="10" s="1"/>
  <c r="C73" i="10"/>
  <c r="K73" i="10" s="1"/>
  <c r="C72" i="10"/>
  <c r="I72" i="10" s="1"/>
  <c r="C71" i="10"/>
  <c r="I71" i="10" s="1"/>
  <c r="C70" i="10"/>
  <c r="N70" i="10" s="1"/>
  <c r="C69" i="10"/>
  <c r="L69" i="10" s="1"/>
  <c r="C68" i="10"/>
  <c r="L68" i="10" s="1"/>
  <c r="C67" i="10"/>
  <c r="J67" i="10" s="1"/>
  <c r="C66" i="10"/>
  <c r="J66" i="10" s="1"/>
  <c r="C65" i="10"/>
  <c r="H65" i="10" s="1"/>
  <c r="C64" i="10"/>
  <c r="H64" i="10" s="1"/>
  <c r="C63" i="10"/>
  <c r="M63" i="10" s="1"/>
  <c r="C62" i="10"/>
  <c r="K62" i="10" s="1"/>
  <c r="C61" i="10"/>
  <c r="K61" i="10" s="1"/>
  <c r="C60" i="10"/>
  <c r="I60" i="10" s="1"/>
  <c r="C59" i="10"/>
  <c r="I59" i="10" s="1"/>
  <c r="C58" i="10"/>
  <c r="N58" i="10" s="1"/>
  <c r="C57" i="10"/>
  <c r="L57" i="10" s="1"/>
  <c r="C56" i="10"/>
  <c r="L56" i="10" s="1"/>
  <c r="C55" i="10"/>
  <c r="J55" i="10" s="1"/>
  <c r="C54" i="10"/>
  <c r="J54" i="10" s="1"/>
  <c r="C53" i="10"/>
  <c r="H53" i="10" s="1"/>
  <c r="C52" i="10"/>
  <c r="H52" i="10" s="1"/>
  <c r="C51" i="10"/>
  <c r="M51" i="10" s="1"/>
  <c r="C50" i="10"/>
  <c r="K50" i="10" s="1"/>
  <c r="C49" i="10"/>
  <c r="K49" i="10" s="1"/>
  <c r="C48" i="10"/>
  <c r="I48" i="10" s="1"/>
  <c r="C47" i="10"/>
  <c r="I47" i="10" s="1"/>
  <c r="C46" i="10"/>
  <c r="N46" i="10" s="1"/>
  <c r="C45" i="10"/>
  <c r="L45" i="10" s="1"/>
  <c r="C44" i="10"/>
  <c r="L44" i="10" s="1"/>
  <c r="C43" i="10"/>
  <c r="J43" i="10" s="1"/>
  <c r="C42" i="10"/>
  <c r="J42" i="10" s="1"/>
  <c r="C41" i="10"/>
  <c r="H41" i="10" s="1"/>
  <c r="C40" i="10"/>
  <c r="H40" i="10" s="1"/>
  <c r="C39" i="10"/>
  <c r="M39" i="10" s="1"/>
  <c r="C38" i="10"/>
  <c r="K38" i="10" s="1"/>
  <c r="C37" i="10"/>
  <c r="K37" i="10" s="1"/>
  <c r="C36" i="10"/>
  <c r="I36" i="10" s="1"/>
  <c r="C35" i="10"/>
  <c r="I35" i="10" s="1"/>
  <c r="C34" i="10"/>
  <c r="N34" i="10" s="1"/>
  <c r="C33" i="10"/>
  <c r="L33" i="10" s="1"/>
  <c r="C32" i="10"/>
  <c r="L32" i="10" s="1"/>
  <c r="C31" i="10"/>
  <c r="J31" i="10" s="1"/>
  <c r="C30" i="10"/>
  <c r="J30" i="10" s="1"/>
  <c r="C29" i="10"/>
  <c r="H29" i="10" s="1"/>
  <c r="C28" i="10"/>
  <c r="H28" i="10" s="1"/>
  <c r="C27" i="10"/>
  <c r="M27" i="10" s="1"/>
  <c r="C26" i="10"/>
  <c r="K26" i="10" s="1"/>
  <c r="C25" i="10"/>
  <c r="K25" i="10" s="1"/>
  <c r="C24" i="10"/>
  <c r="I24" i="10" s="1"/>
  <c r="C23" i="10"/>
  <c r="I23" i="10" s="1"/>
  <c r="C22" i="10"/>
  <c r="N22" i="10" s="1"/>
  <c r="C21" i="10"/>
  <c r="L21" i="10" s="1"/>
  <c r="C20" i="10"/>
  <c r="L20" i="10" s="1"/>
  <c r="C19" i="10"/>
  <c r="J19" i="10" s="1"/>
  <c r="C18" i="10"/>
  <c r="J18" i="10" s="1"/>
  <c r="C17" i="10"/>
  <c r="H17" i="10" s="1"/>
  <c r="C16" i="10"/>
  <c r="H16" i="10" s="1"/>
  <c r="C15" i="10"/>
  <c r="M15" i="10" s="1"/>
  <c r="C14" i="10"/>
  <c r="K14" i="10" s="1"/>
  <c r="C13" i="10"/>
  <c r="K13" i="10" s="1"/>
  <c r="C12" i="10"/>
  <c r="I12" i="10" s="1"/>
  <c r="C11" i="10"/>
  <c r="I11" i="10" s="1"/>
  <c r="C10" i="10"/>
  <c r="N10" i="10" s="1"/>
  <c r="C9" i="10"/>
  <c r="L9" i="10" s="1"/>
  <c r="C8" i="10"/>
  <c r="L8" i="10" s="1"/>
  <c r="C7" i="10"/>
  <c r="J7" i="10" s="1"/>
  <c r="C6" i="10"/>
  <c r="J6" i="10" s="1"/>
  <c r="C5" i="10"/>
  <c r="H5" i="10" s="1"/>
  <c r="C4" i="10"/>
  <c r="H4" i="10" s="1"/>
  <c r="C3" i="10"/>
  <c r="N3" i="10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  <c r="H87" i="10" l="1"/>
  <c r="H75" i="10"/>
  <c r="H63" i="10"/>
  <c r="H51" i="10"/>
  <c r="H39" i="10"/>
  <c r="H27" i="10"/>
  <c r="H15" i="10"/>
  <c r="I3" i="10"/>
  <c r="I82" i="10"/>
  <c r="I70" i="10"/>
  <c r="I58" i="10"/>
  <c r="I46" i="10"/>
  <c r="I34" i="10"/>
  <c r="I22" i="10"/>
  <c r="I10" i="10"/>
  <c r="J89" i="10"/>
  <c r="J77" i="10"/>
  <c r="J65" i="10"/>
  <c r="J53" i="10"/>
  <c r="J41" i="10"/>
  <c r="J29" i="10"/>
  <c r="J17" i="10"/>
  <c r="J5" i="10"/>
  <c r="K84" i="10"/>
  <c r="K72" i="10"/>
  <c r="K60" i="10"/>
  <c r="K48" i="10"/>
  <c r="K36" i="10"/>
  <c r="K24" i="10"/>
  <c r="K12" i="10"/>
  <c r="L91" i="10"/>
  <c r="L79" i="10"/>
  <c r="L67" i="10"/>
  <c r="L55" i="10"/>
  <c r="L43" i="10"/>
  <c r="L31" i="10"/>
  <c r="L19" i="10"/>
  <c r="L7" i="10"/>
  <c r="M86" i="10"/>
  <c r="M74" i="10"/>
  <c r="M62" i="10"/>
  <c r="M50" i="10"/>
  <c r="M38" i="10"/>
  <c r="M26" i="10"/>
  <c r="M14" i="10"/>
  <c r="N93" i="10"/>
  <c r="N81" i="10"/>
  <c r="N69" i="10"/>
  <c r="N57" i="10"/>
  <c r="N45" i="10"/>
  <c r="N33" i="10"/>
  <c r="N21" i="10"/>
  <c r="N9" i="10"/>
  <c r="H118" i="10"/>
  <c r="H106" i="10"/>
  <c r="I123" i="10"/>
  <c r="I111" i="10"/>
  <c r="I99" i="10"/>
  <c r="J116" i="10"/>
  <c r="J104" i="10"/>
  <c r="K121" i="10"/>
  <c r="K109" i="10"/>
  <c r="K97" i="10"/>
  <c r="L114" i="10"/>
  <c r="L102" i="10"/>
  <c r="M119" i="10"/>
  <c r="M107" i="10"/>
  <c r="M95" i="10"/>
  <c r="N112" i="10"/>
  <c r="N100" i="10"/>
  <c r="H86" i="10"/>
  <c r="H74" i="10"/>
  <c r="H62" i="10"/>
  <c r="H50" i="10"/>
  <c r="H38" i="10"/>
  <c r="H26" i="10"/>
  <c r="H14" i="10"/>
  <c r="I93" i="10"/>
  <c r="I81" i="10"/>
  <c r="I69" i="10"/>
  <c r="I57" i="10"/>
  <c r="I45" i="10"/>
  <c r="I33" i="10"/>
  <c r="I21" i="10"/>
  <c r="I9" i="10"/>
  <c r="J88" i="10"/>
  <c r="J76" i="10"/>
  <c r="J64" i="10"/>
  <c r="J52" i="10"/>
  <c r="J40" i="10"/>
  <c r="J28" i="10"/>
  <c r="J16" i="10"/>
  <c r="J4" i="10"/>
  <c r="K83" i="10"/>
  <c r="K71" i="10"/>
  <c r="K59" i="10"/>
  <c r="K47" i="10"/>
  <c r="K35" i="10"/>
  <c r="K23" i="10"/>
  <c r="K11" i="10"/>
  <c r="L90" i="10"/>
  <c r="L78" i="10"/>
  <c r="L66" i="10"/>
  <c r="L54" i="10"/>
  <c r="L42" i="10"/>
  <c r="L30" i="10"/>
  <c r="L18" i="10"/>
  <c r="L6" i="10"/>
  <c r="M85" i="10"/>
  <c r="M73" i="10"/>
  <c r="M61" i="10"/>
  <c r="M49" i="10"/>
  <c r="M37" i="10"/>
  <c r="M25" i="10"/>
  <c r="M13" i="10"/>
  <c r="N92" i="10"/>
  <c r="N80" i="10"/>
  <c r="N68" i="10"/>
  <c r="N56" i="10"/>
  <c r="N44" i="10"/>
  <c r="N32" i="10"/>
  <c r="N20" i="10"/>
  <c r="N8" i="10"/>
  <c r="H117" i="10"/>
  <c r="H105" i="10"/>
  <c r="I122" i="10"/>
  <c r="I110" i="10"/>
  <c r="I98" i="10"/>
  <c r="J115" i="10"/>
  <c r="J103" i="10"/>
  <c r="K120" i="10"/>
  <c r="K108" i="10"/>
  <c r="K96" i="10"/>
  <c r="L113" i="10"/>
  <c r="L101" i="10"/>
  <c r="M118" i="10"/>
  <c r="M106" i="10"/>
  <c r="N123" i="10"/>
  <c r="N111" i="10"/>
  <c r="N99" i="10"/>
  <c r="H85" i="10"/>
  <c r="H73" i="10"/>
  <c r="H61" i="10"/>
  <c r="H49" i="10"/>
  <c r="H37" i="10"/>
  <c r="H25" i="10"/>
  <c r="H13" i="10"/>
  <c r="I92" i="10"/>
  <c r="I80" i="10"/>
  <c r="I68" i="10"/>
  <c r="I56" i="10"/>
  <c r="I44" i="10"/>
  <c r="I32" i="10"/>
  <c r="I20" i="10"/>
  <c r="I8" i="10"/>
  <c r="J87" i="10"/>
  <c r="J75" i="10"/>
  <c r="J63" i="10"/>
  <c r="J51" i="10"/>
  <c r="J39" i="10"/>
  <c r="J27" i="10"/>
  <c r="J15" i="10"/>
  <c r="K3" i="10"/>
  <c r="K82" i="10"/>
  <c r="K70" i="10"/>
  <c r="K58" i="10"/>
  <c r="K46" i="10"/>
  <c r="K34" i="10"/>
  <c r="K22" i="10"/>
  <c r="K10" i="10"/>
  <c r="L89" i="10"/>
  <c r="L77" i="10"/>
  <c r="L65" i="10"/>
  <c r="L53" i="10"/>
  <c r="L41" i="10"/>
  <c r="L29" i="10"/>
  <c r="L17" i="10"/>
  <c r="L5" i="10"/>
  <c r="M84" i="10"/>
  <c r="M72" i="10"/>
  <c r="M60" i="10"/>
  <c r="M48" i="10"/>
  <c r="M36" i="10"/>
  <c r="M24" i="10"/>
  <c r="M12" i="10"/>
  <c r="N91" i="10"/>
  <c r="N79" i="10"/>
  <c r="N67" i="10"/>
  <c r="N55" i="10"/>
  <c r="N43" i="10"/>
  <c r="N31" i="10"/>
  <c r="N19" i="10"/>
  <c r="N7" i="10"/>
  <c r="H116" i="10"/>
  <c r="H104" i="10"/>
  <c r="I121" i="10"/>
  <c r="I109" i="10"/>
  <c r="I97" i="10"/>
  <c r="J114" i="10"/>
  <c r="J102" i="10"/>
  <c r="K119" i="10"/>
  <c r="K107" i="10"/>
  <c r="K95" i="10"/>
  <c r="L112" i="10"/>
  <c r="L100" i="10"/>
  <c r="M117" i="10"/>
  <c r="M105" i="10"/>
  <c r="N122" i="10"/>
  <c r="N110" i="10"/>
  <c r="N98" i="10"/>
  <c r="H84" i="10"/>
  <c r="H72" i="10"/>
  <c r="H60" i="10"/>
  <c r="H48" i="10"/>
  <c r="H36" i="10"/>
  <c r="H24" i="10"/>
  <c r="H12" i="10"/>
  <c r="I91" i="10"/>
  <c r="I79" i="10"/>
  <c r="I67" i="10"/>
  <c r="I55" i="10"/>
  <c r="I43" i="10"/>
  <c r="I31" i="10"/>
  <c r="I19" i="10"/>
  <c r="I7" i="10"/>
  <c r="J86" i="10"/>
  <c r="J74" i="10"/>
  <c r="J62" i="10"/>
  <c r="J50" i="10"/>
  <c r="J38" i="10"/>
  <c r="J26" i="10"/>
  <c r="J14" i="10"/>
  <c r="K93" i="10"/>
  <c r="K81" i="10"/>
  <c r="K69" i="10"/>
  <c r="K57" i="10"/>
  <c r="K45" i="10"/>
  <c r="K33" i="10"/>
  <c r="K21" i="10"/>
  <c r="K9" i="10"/>
  <c r="L88" i="10"/>
  <c r="L76" i="10"/>
  <c r="L64" i="10"/>
  <c r="L52" i="10"/>
  <c r="L40" i="10"/>
  <c r="L28" i="10"/>
  <c r="L16" i="10"/>
  <c r="L4" i="10"/>
  <c r="M83" i="10"/>
  <c r="M71" i="10"/>
  <c r="M59" i="10"/>
  <c r="M47" i="10"/>
  <c r="M35" i="10"/>
  <c r="M23" i="10"/>
  <c r="M11" i="10"/>
  <c r="N90" i="10"/>
  <c r="N78" i="10"/>
  <c r="N66" i="10"/>
  <c r="N54" i="10"/>
  <c r="N42" i="10"/>
  <c r="N30" i="10"/>
  <c r="N18" i="10"/>
  <c r="N6" i="10"/>
  <c r="H115" i="10"/>
  <c r="H103" i="10"/>
  <c r="I120" i="10"/>
  <c r="I108" i="10"/>
  <c r="I96" i="10"/>
  <c r="J113" i="10"/>
  <c r="J101" i="10"/>
  <c r="K118" i="10"/>
  <c r="K106" i="10"/>
  <c r="L123" i="10"/>
  <c r="L111" i="10"/>
  <c r="L99" i="10"/>
  <c r="M116" i="10"/>
  <c r="M104" i="10"/>
  <c r="N121" i="10"/>
  <c r="N109" i="10"/>
  <c r="N97" i="10"/>
  <c r="H83" i="10"/>
  <c r="H71" i="10"/>
  <c r="H59" i="10"/>
  <c r="H47" i="10"/>
  <c r="H35" i="10"/>
  <c r="H23" i="10"/>
  <c r="H11" i="10"/>
  <c r="I90" i="10"/>
  <c r="I78" i="10"/>
  <c r="I66" i="10"/>
  <c r="I54" i="10"/>
  <c r="I42" i="10"/>
  <c r="I30" i="10"/>
  <c r="I18" i="10"/>
  <c r="I6" i="10"/>
  <c r="J85" i="10"/>
  <c r="J73" i="10"/>
  <c r="J61" i="10"/>
  <c r="J49" i="10"/>
  <c r="J37" i="10"/>
  <c r="J25" i="10"/>
  <c r="J13" i="10"/>
  <c r="K92" i="10"/>
  <c r="K80" i="10"/>
  <c r="K68" i="10"/>
  <c r="K56" i="10"/>
  <c r="K44" i="10"/>
  <c r="K32" i="10"/>
  <c r="K20" i="10"/>
  <c r="K8" i="10"/>
  <c r="L87" i="10"/>
  <c r="L75" i="10"/>
  <c r="L63" i="10"/>
  <c r="L51" i="10"/>
  <c r="L39" i="10"/>
  <c r="L27" i="10"/>
  <c r="L15" i="10"/>
  <c r="M3" i="10"/>
  <c r="M82" i="10"/>
  <c r="M70" i="10"/>
  <c r="M58" i="10"/>
  <c r="M46" i="10"/>
  <c r="M34" i="10"/>
  <c r="M22" i="10"/>
  <c r="M10" i="10"/>
  <c r="N89" i="10"/>
  <c r="N77" i="10"/>
  <c r="N65" i="10"/>
  <c r="N53" i="10"/>
  <c r="N41" i="10"/>
  <c r="N29" i="10"/>
  <c r="N17" i="10"/>
  <c r="N5" i="10"/>
  <c r="H114" i="10"/>
  <c r="H102" i="10"/>
  <c r="I119" i="10"/>
  <c r="I107" i="10"/>
  <c r="I95" i="10"/>
  <c r="J112" i="10"/>
  <c r="J100" i="10"/>
  <c r="K117" i="10"/>
  <c r="K105" i="10"/>
  <c r="L122" i="10"/>
  <c r="L110" i="10"/>
  <c r="L98" i="10"/>
  <c r="M115" i="10"/>
  <c r="M103" i="10"/>
  <c r="N120" i="10"/>
  <c r="N108" i="10"/>
  <c r="N96" i="10"/>
  <c r="H3" i="10"/>
  <c r="H82" i="10"/>
  <c r="H70" i="10"/>
  <c r="H58" i="10"/>
  <c r="H46" i="10"/>
  <c r="H34" i="10"/>
  <c r="H22" i="10"/>
  <c r="H10" i="10"/>
  <c r="I89" i="10"/>
  <c r="I77" i="10"/>
  <c r="I65" i="10"/>
  <c r="I53" i="10"/>
  <c r="I41" i="10"/>
  <c r="I29" i="10"/>
  <c r="I17" i="10"/>
  <c r="I5" i="10"/>
  <c r="J84" i="10"/>
  <c r="J72" i="10"/>
  <c r="J60" i="10"/>
  <c r="J48" i="10"/>
  <c r="J36" i="10"/>
  <c r="J24" i="10"/>
  <c r="J12" i="10"/>
  <c r="K91" i="10"/>
  <c r="K79" i="10"/>
  <c r="K67" i="10"/>
  <c r="K55" i="10"/>
  <c r="K43" i="10"/>
  <c r="K31" i="10"/>
  <c r="K19" i="10"/>
  <c r="K7" i="10"/>
  <c r="L86" i="10"/>
  <c r="L74" i="10"/>
  <c r="L62" i="10"/>
  <c r="L50" i="10"/>
  <c r="L38" i="10"/>
  <c r="L26" i="10"/>
  <c r="L14" i="10"/>
  <c r="M93" i="10"/>
  <c r="M81" i="10"/>
  <c r="M69" i="10"/>
  <c r="M57" i="10"/>
  <c r="M45" i="10"/>
  <c r="M33" i="10"/>
  <c r="M21" i="10"/>
  <c r="M9" i="10"/>
  <c r="N88" i="10"/>
  <c r="N76" i="10"/>
  <c r="N64" i="10"/>
  <c r="N52" i="10"/>
  <c r="N40" i="10"/>
  <c r="N28" i="10"/>
  <c r="N16" i="10"/>
  <c r="N4" i="10"/>
  <c r="H113" i="10"/>
  <c r="H101" i="10"/>
  <c r="I118" i="10"/>
  <c r="I106" i="10"/>
  <c r="J123" i="10"/>
  <c r="J111" i="10"/>
  <c r="J99" i="10"/>
  <c r="K116" i="10"/>
  <c r="K104" i="10"/>
  <c r="L121" i="10"/>
  <c r="L109" i="10"/>
  <c r="L97" i="10"/>
  <c r="M114" i="10"/>
  <c r="M102" i="10"/>
  <c r="N119" i="10"/>
  <c r="N107" i="10"/>
  <c r="N95" i="10"/>
  <c r="H93" i="10"/>
  <c r="H81" i="10"/>
  <c r="H69" i="10"/>
  <c r="H57" i="10"/>
  <c r="H45" i="10"/>
  <c r="H33" i="10"/>
  <c r="H21" i="10"/>
  <c r="H9" i="10"/>
  <c r="I88" i="10"/>
  <c r="I76" i="10"/>
  <c r="I64" i="10"/>
  <c r="I52" i="10"/>
  <c r="I40" i="10"/>
  <c r="I28" i="10"/>
  <c r="I16" i="10"/>
  <c r="I4" i="10"/>
  <c r="J83" i="10"/>
  <c r="J71" i="10"/>
  <c r="J59" i="10"/>
  <c r="J47" i="10"/>
  <c r="J35" i="10"/>
  <c r="J23" i="10"/>
  <c r="J11" i="10"/>
  <c r="K90" i="10"/>
  <c r="K78" i="10"/>
  <c r="K66" i="10"/>
  <c r="K54" i="10"/>
  <c r="K42" i="10"/>
  <c r="K30" i="10"/>
  <c r="K18" i="10"/>
  <c r="K6" i="10"/>
  <c r="L85" i="10"/>
  <c r="L73" i="10"/>
  <c r="L61" i="10"/>
  <c r="L49" i="10"/>
  <c r="L37" i="10"/>
  <c r="L25" i="10"/>
  <c r="L13" i="10"/>
  <c r="M92" i="10"/>
  <c r="M80" i="10"/>
  <c r="M68" i="10"/>
  <c r="M56" i="10"/>
  <c r="M44" i="10"/>
  <c r="M32" i="10"/>
  <c r="M20" i="10"/>
  <c r="M8" i="10"/>
  <c r="N87" i="10"/>
  <c r="N75" i="10"/>
  <c r="N63" i="10"/>
  <c r="N51" i="10"/>
  <c r="N39" i="10"/>
  <c r="N27" i="10"/>
  <c r="N15" i="10"/>
  <c r="H112" i="10"/>
  <c r="I117" i="10"/>
  <c r="I105" i="10"/>
  <c r="J122" i="10"/>
  <c r="J110" i="10"/>
  <c r="K115" i="10"/>
  <c r="K103" i="10"/>
  <c r="L120" i="10"/>
  <c r="L108" i="10"/>
  <c r="L96" i="10"/>
  <c r="M113" i="10"/>
  <c r="N118" i="10"/>
  <c r="N106" i="10"/>
  <c r="H92" i="10"/>
  <c r="H80" i="10"/>
  <c r="H68" i="10"/>
  <c r="H56" i="10"/>
  <c r="H44" i="10"/>
  <c r="H32" i="10"/>
  <c r="H20" i="10"/>
  <c r="H8" i="10"/>
  <c r="I87" i="10"/>
  <c r="I75" i="10"/>
  <c r="I63" i="10"/>
  <c r="I51" i="10"/>
  <c r="I39" i="10"/>
  <c r="I27" i="10"/>
  <c r="I15" i="10"/>
  <c r="J3" i="10"/>
  <c r="J82" i="10"/>
  <c r="J70" i="10"/>
  <c r="J58" i="10"/>
  <c r="J46" i="10"/>
  <c r="J34" i="10"/>
  <c r="J22" i="10"/>
  <c r="J10" i="10"/>
  <c r="K89" i="10"/>
  <c r="K77" i="10"/>
  <c r="K65" i="10"/>
  <c r="K53" i="10"/>
  <c r="K41" i="10"/>
  <c r="K29" i="10"/>
  <c r="K17" i="10"/>
  <c r="K5" i="10"/>
  <c r="L84" i="10"/>
  <c r="L72" i="10"/>
  <c r="L60" i="10"/>
  <c r="L48" i="10"/>
  <c r="L36" i="10"/>
  <c r="L24" i="10"/>
  <c r="L12" i="10"/>
  <c r="M91" i="10"/>
  <c r="M79" i="10"/>
  <c r="M67" i="10"/>
  <c r="M55" i="10"/>
  <c r="M43" i="10"/>
  <c r="M31" i="10"/>
  <c r="M19" i="10"/>
  <c r="M7" i="10"/>
  <c r="N86" i="10"/>
  <c r="N74" i="10"/>
  <c r="N62" i="10"/>
  <c r="N50" i="10"/>
  <c r="N38" i="10"/>
  <c r="N26" i="10"/>
  <c r="N14" i="10"/>
  <c r="H123" i="10"/>
  <c r="H111" i="10"/>
  <c r="H99" i="10"/>
  <c r="I116" i="10"/>
  <c r="I104" i="10"/>
  <c r="J121" i="10"/>
  <c r="J109" i="10"/>
  <c r="J97" i="10"/>
  <c r="K114" i="10"/>
  <c r="L119" i="10"/>
  <c r="L107" i="10"/>
  <c r="L95" i="10"/>
  <c r="M112" i="10"/>
  <c r="N117" i="10"/>
  <c r="N105" i="10"/>
  <c r="H91" i="10"/>
  <c r="H79" i="10"/>
  <c r="H67" i="10"/>
  <c r="H55" i="10"/>
  <c r="H43" i="10"/>
  <c r="H31" i="10"/>
  <c r="H19" i="10"/>
  <c r="H7" i="10"/>
  <c r="I86" i="10"/>
  <c r="I74" i="10"/>
  <c r="I62" i="10"/>
  <c r="I50" i="10"/>
  <c r="I38" i="10"/>
  <c r="I26" i="10"/>
  <c r="I14" i="10"/>
  <c r="J93" i="10"/>
  <c r="J81" i="10"/>
  <c r="J69" i="10"/>
  <c r="J57" i="10"/>
  <c r="J45" i="10"/>
  <c r="J33" i="10"/>
  <c r="J21" i="10"/>
  <c r="J9" i="10"/>
  <c r="K88" i="10"/>
  <c r="K76" i="10"/>
  <c r="K64" i="10"/>
  <c r="K52" i="10"/>
  <c r="K40" i="10"/>
  <c r="K28" i="10"/>
  <c r="K16" i="10"/>
  <c r="K4" i="10"/>
  <c r="L83" i="10"/>
  <c r="L71" i="10"/>
  <c r="L59" i="10"/>
  <c r="L47" i="10"/>
  <c r="L35" i="10"/>
  <c r="L23" i="10"/>
  <c r="L11" i="10"/>
  <c r="M90" i="10"/>
  <c r="M78" i="10"/>
  <c r="M66" i="10"/>
  <c r="M54" i="10"/>
  <c r="M42" i="10"/>
  <c r="M30" i="10"/>
  <c r="M18" i="10"/>
  <c r="M6" i="10"/>
  <c r="N85" i="10"/>
  <c r="N73" i="10"/>
  <c r="N61" i="10"/>
  <c r="N49" i="10"/>
  <c r="N37" i="10"/>
  <c r="N25" i="10"/>
  <c r="N13" i="10"/>
  <c r="H122" i="10"/>
  <c r="H110" i="10"/>
  <c r="H98" i="10"/>
  <c r="I115" i="10"/>
  <c r="I103" i="10"/>
  <c r="J120" i="10"/>
  <c r="J108" i="10"/>
  <c r="J96" i="10"/>
  <c r="K113" i="10"/>
  <c r="K101" i="10"/>
  <c r="L118" i="10"/>
  <c r="L106" i="10"/>
  <c r="M123" i="10"/>
  <c r="M111" i="10"/>
  <c r="M99" i="10"/>
  <c r="N116" i="10"/>
  <c r="N104" i="10"/>
  <c r="H90" i="10"/>
  <c r="H78" i="10"/>
  <c r="H66" i="10"/>
  <c r="H54" i="10"/>
  <c r="H42" i="10"/>
  <c r="H30" i="10"/>
  <c r="H18" i="10"/>
  <c r="H6" i="10"/>
  <c r="I85" i="10"/>
  <c r="I73" i="10"/>
  <c r="I61" i="10"/>
  <c r="I49" i="10"/>
  <c r="I37" i="10"/>
  <c r="I25" i="10"/>
  <c r="I13" i="10"/>
  <c r="J92" i="10"/>
  <c r="J80" i="10"/>
  <c r="J68" i="10"/>
  <c r="J56" i="10"/>
  <c r="J44" i="10"/>
  <c r="J32" i="10"/>
  <c r="J20" i="10"/>
  <c r="J8" i="10"/>
  <c r="K87" i="10"/>
  <c r="K75" i="10"/>
  <c r="K63" i="10"/>
  <c r="K51" i="10"/>
  <c r="K39" i="10"/>
  <c r="K27" i="10"/>
  <c r="K15" i="10"/>
  <c r="L3" i="10"/>
  <c r="L82" i="10"/>
  <c r="L70" i="10"/>
  <c r="L58" i="10"/>
  <c r="L46" i="10"/>
  <c r="L34" i="10"/>
  <c r="L22" i="10"/>
  <c r="L10" i="10"/>
  <c r="M89" i="10"/>
  <c r="M77" i="10"/>
  <c r="M65" i="10"/>
  <c r="M53" i="10"/>
  <c r="M41" i="10"/>
  <c r="M29" i="10"/>
  <c r="M17" i="10"/>
  <c r="M5" i="10"/>
  <c r="N84" i="10"/>
  <c r="N72" i="10"/>
  <c r="N60" i="10"/>
  <c r="N48" i="10"/>
  <c r="N36" i="10"/>
  <c r="N24" i="10"/>
  <c r="N12" i="10"/>
  <c r="H121" i="10"/>
  <c r="H109" i="10"/>
  <c r="H97" i="10"/>
  <c r="I114" i="10"/>
  <c r="I102" i="10"/>
  <c r="J119" i="10"/>
  <c r="J107" i="10"/>
  <c r="J95" i="10"/>
  <c r="K112" i="10"/>
  <c r="K100" i="10"/>
  <c r="L117" i="10"/>
  <c r="L105" i="10"/>
  <c r="M122" i="10"/>
  <c r="M110" i="10"/>
  <c r="M98" i="10"/>
  <c r="N115" i="10"/>
  <c r="N103" i="10"/>
  <c r="M88" i="10"/>
  <c r="M76" i="10"/>
  <c r="M64" i="10"/>
  <c r="M52" i="10"/>
  <c r="M40" i="10"/>
  <c r="M28" i="10"/>
  <c r="M16" i="10"/>
  <c r="M4" i="10"/>
  <c r="N83" i="10"/>
  <c r="N71" i="10"/>
  <c r="N59" i="10"/>
  <c r="N47" i="10"/>
  <c r="N35" i="10"/>
  <c r="N23" i="10"/>
  <c r="N11" i="10"/>
  <c r="H120" i="10"/>
  <c r="H108" i="10"/>
  <c r="H96" i="10"/>
  <c r="I113" i="10"/>
  <c r="I101" i="10"/>
  <c r="L94" i="10"/>
  <c r="K94" i="10"/>
  <c r="J94" i="10"/>
  <c r="N94" i="10"/>
  <c r="M94" i="10"/>
  <c r="I94" i="10"/>
</calcChain>
</file>

<file path=xl/sharedStrings.xml><?xml version="1.0" encoding="utf-8"?>
<sst xmlns="http://schemas.openxmlformats.org/spreadsheetml/2006/main" count="786" uniqueCount="80">
  <si>
    <t>Date</t>
  </si>
  <si>
    <t>Event Tag</t>
  </si>
  <si>
    <t>GMV</t>
  </si>
  <si>
    <t>Traffic</t>
  </si>
  <si>
    <t>BAU</t>
  </si>
  <si>
    <t>Create GMV Phasing for April using the existing database</t>
  </si>
  <si>
    <t>Event</t>
  </si>
  <si>
    <t>Apr Event Dates</t>
  </si>
  <si>
    <t>5-14</t>
  </si>
  <si>
    <t>17-21</t>
  </si>
  <si>
    <t>26-28</t>
  </si>
  <si>
    <t>No of Days</t>
  </si>
  <si>
    <t>Rest days are BAU</t>
  </si>
  <si>
    <t>Day</t>
  </si>
  <si>
    <t>IsEvent</t>
  </si>
  <si>
    <t>IsMonday</t>
  </si>
  <si>
    <t>IsTuesday</t>
  </si>
  <si>
    <t>IsWednesday</t>
  </si>
  <si>
    <t>IsThursday</t>
  </si>
  <si>
    <t>IsFriday</t>
  </si>
  <si>
    <t>IsSaturday</t>
  </si>
  <si>
    <t>IsSunday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</si>
  <si>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</si>
  <si>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</si>
  <si>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</si>
  <si>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</si>
  <si>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</si>
  <si>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</si>
  <si>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</si>
  <si>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</si>
  <si>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</si>
  <si>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</si>
  <si>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</si>
  <si>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</si>
  <si>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</si>
  <si>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</si>
  <si>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</si>
  <si>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</si>
  <si>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</si>
  <si>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</si>
  <si>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</si>
  <si>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</si>
  <si>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</si>
  <si>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</si>
  <si>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</si>
  <si>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</si>
  <si>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</si>
  <si>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</si>
  <si>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</si>
  <si>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</si>
  <si>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</si>
  <si>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</si>
  <si>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</si>
  <si>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</si>
  <si>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Event Flag</t>
  </si>
  <si>
    <t>Month</t>
  </si>
  <si>
    <t>Jan</t>
  </si>
  <si>
    <t>Event_1</t>
  </si>
  <si>
    <t>Event_2</t>
  </si>
  <si>
    <t>Event_3</t>
  </si>
  <si>
    <t>Feb</t>
  </si>
  <si>
    <t>Mar</t>
  </si>
  <si>
    <t>Apr</t>
  </si>
  <si>
    <t>Event_4</t>
  </si>
  <si>
    <t>Event_5</t>
  </si>
  <si>
    <t>Event_6</t>
  </si>
  <si>
    <t>Event_7</t>
  </si>
  <si>
    <t>Event_8</t>
  </si>
  <si>
    <t>Events Data</t>
  </si>
  <si>
    <t>No. of days</t>
  </si>
  <si>
    <t>GMV average</t>
  </si>
  <si>
    <t>Traffic average</t>
  </si>
  <si>
    <t>Event_9</t>
  </si>
  <si>
    <t>Event_10</t>
  </si>
  <si>
    <t>Event_11</t>
  </si>
  <si>
    <t>MoM - BAU Data</t>
  </si>
  <si>
    <t>Row Labels</t>
  </si>
  <si>
    <t>Grand Total</t>
  </si>
  <si>
    <t>Sum of GMV</t>
  </si>
  <si>
    <t>Sum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</si>
</sst>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164" fontId="8" fillId="3" borderId="1" xfId="0" applyNumberFormat="1" applyFont="1" applyFill="1" applyBorder="1"/>
    <xf numFmtId="164" fontId="7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4" borderId="0" xfId="0" applyFill="1"/>
    <xf numFmtId="0" fontId="9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0" fillId="5" borderId="0" xfId="0" applyFill="1"/>
    <xf numFmtId="2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 for - April_GMV'!$E$2</c:f>
              <c:strCache>
                <c:ptCount val="1"/>
                <c:pt idx="0">
                  <c:v>GMV</c:v>
                </c:pt>
              </c:strCache>
            </c:strRef>
          </c:tx>
          <c:marker>
            <c:symbol val="none"/>
          </c:marker>
          <c:cat>
            <c:numRef>
              <c:f>'Regression for - April_GMV'!$A$3:$A$123</c:f>
              <c:numCache>
                <c:formatCode>m/d/yyyy</c:formatCode>
                <c:ptCount val="12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</c:numCache>
            </c:numRef>
          </c:cat>
          <c:val>
            <c:numRef>
              <c:f>'Regression for - April_GMV'!$E$3:$E$123</c:f>
              <c:numCache>
                <c:formatCode>0.0</c:formatCode>
                <c:ptCount val="121"/>
                <c:pt idx="0">
                  <c:v>31.826249850331749</c:v>
                </c:pt>
                <c:pt idx="1">
                  <c:v>42.033251143374748</c:v>
                </c:pt>
                <c:pt idx="2">
                  <c:v>43.170105545680997</c:v>
                </c:pt>
                <c:pt idx="3">
                  <c:v>43.894944887149244</c:v>
                </c:pt>
                <c:pt idx="4">
                  <c:v>39.475195154733498</c:v>
                </c:pt>
                <c:pt idx="5">
                  <c:v>43.174247027526746</c:v>
                </c:pt>
                <c:pt idx="6">
                  <c:v>47.020299658698249</c:v>
                </c:pt>
                <c:pt idx="7">
                  <c:v>40.917548463336246</c:v>
                </c:pt>
                <c:pt idx="8">
                  <c:v>38.799985158571744</c:v>
                </c:pt>
                <c:pt idx="9">
                  <c:v>37.74220636915075</c:v>
                </c:pt>
                <c:pt idx="10">
                  <c:v>34.139712037440745</c:v>
                </c:pt>
                <c:pt idx="11">
                  <c:v>49.432007144713999</c:v>
                </c:pt>
                <c:pt idx="12">
                  <c:v>51.836579300243244</c:v>
                </c:pt>
                <c:pt idx="13">
                  <c:v>50.706025298945001</c:v>
                </c:pt>
                <c:pt idx="14">
                  <c:v>43.099116008955747</c:v>
                </c:pt>
                <c:pt idx="15">
                  <c:v>41.943807348850747</c:v>
                </c:pt>
                <c:pt idx="16">
                  <c:v>44.500802566433244</c:v>
                </c:pt>
                <c:pt idx="17">
                  <c:v>49.258904574606248</c:v>
                </c:pt>
                <c:pt idx="18">
                  <c:v>37.253489927424994</c:v>
                </c:pt>
                <c:pt idx="19">
                  <c:v>38.228388541954999</c:v>
                </c:pt>
                <c:pt idx="20">
                  <c:v>41.360555411518995</c:v>
                </c:pt>
                <c:pt idx="21">
                  <c:v>37.146498926484</c:v>
                </c:pt>
                <c:pt idx="22">
                  <c:v>31.315330391149999</c:v>
                </c:pt>
                <c:pt idx="23">
                  <c:v>32.011558394517998</c:v>
                </c:pt>
                <c:pt idx="24">
                  <c:v>32.571578656007247</c:v>
                </c:pt>
                <c:pt idx="25">
                  <c:v>34.771603618048999</c:v>
                </c:pt>
                <c:pt idx="26">
                  <c:v>33.186308908702749</c:v>
                </c:pt>
                <c:pt idx="27">
                  <c:v>35.032102668215494</c:v>
                </c:pt>
                <c:pt idx="28">
                  <c:v>31.818456999719999</c:v>
                </c:pt>
                <c:pt idx="29">
                  <c:v>32.659824805787494</c:v>
                </c:pt>
                <c:pt idx="30">
                  <c:v>35.264164104574249</c:v>
                </c:pt>
                <c:pt idx="31">
                  <c:v>38.700113168562496</c:v>
                </c:pt>
                <c:pt idx="32">
                  <c:v>43.301963336562999</c:v>
                </c:pt>
                <c:pt idx="33">
                  <c:v>43.657504314969998</c:v>
                </c:pt>
                <c:pt idx="34">
                  <c:v>49.695474248095991</c:v>
                </c:pt>
                <c:pt idx="35">
                  <c:v>39.875287991170744</c:v>
                </c:pt>
                <c:pt idx="36">
                  <c:v>49.279670944807002</c:v>
                </c:pt>
                <c:pt idx="37">
                  <c:v>46.2486126663525</c:v>
                </c:pt>
                <c:pt idx="38">
                  <c:v>44.54211525606425</c:v>
                </c:pt>
                <c:pt idx="39">
                  <c:v>42.549161754123745</c:v>
                </c:pt>
                <c:pt idx="40">
                  <c:v>46.655126984365246</c:v>
                </c:pt>
                <c:pt idx="41">
                  <c:v>49.987559006825244</c:v>
                </c:pt>
                <c:pt idx="42">
                  <c:v>47.085684744459996</c:v>
                </c:pt>
                <c:pt idx="43">
                  <c:v>33.281013390665997</c:v>
                </c:pt>
                <c:pt idx="44">
                  <c:v>31.429260887920499</c:v>
                </c:pt>
                <c:pt idx="45">
                  <c:v>31.857697105897749</c:v>
                </c:pt>
                <c:pt idx="46">
                  <c:v>35.460917921012744</c:v>
                </c:pt>
                <c:pt idx="47">
                  <c:v>36.59551653970275</c:v>
                </c:pt>
                <c:pt idx="48">
                  <c:v>40.806399660994742</c:v>
                </c:pt>
                <c:pt idx="49">
                  <c:v>33.558693773360744</c:v>
                </c:pt>
                <c:pt idx="50">
                  <c:v>33.449153236817999</c:v>
                </c:pt>
                <c:pt idx="51">
                  <c:v>33.888335618379493</c:v>
                </c:pt>
                <c:pt idx="52">
                  <c:v>32.94717584076475</c:v>
                </c:pt>
                <c:pt idx="53">
                  <c:v>30.301094805988246</c:v>
                </c:pt>
                <c:pt idx="54">
                  <c:v>34.149281087333996</c:v>
                </c:pt>
                <c:pt idx="55">
                  <c:v>36.880092197498001</c:v>
                </c:pt>
                <c:pt idx="56">
                  <c:v>32.918734541896249</c:v>
                </c:pt>
                <c:pt idx="57">
                  <c:v>31.905571835849997</c:v>
                </c:pt>
                <c:pt idx="58">
                  <c:v>32.453963098486746</c:v>
                </c:pt>
                <c:pt idx="59">
                  <c:v>32.449604198056747</c:v>
                </c:pt>
                <c:pt idx="60">
                  <c:v>58.640746011634747</c:v>
                </c:pt>
                <c:pt idx="61">
                  <c:v>73.344776446081752</c:v>
                </c:pt>
                <c:pt idx="62">
                  <c:v>62.900056621991496</c:v>
                </c:pt>
                <c:pt idx="63">
                  <c:v>49.474563805566753</c:v>
                </c:pt>
                <c:pt idx="64">
                  <c:v>49.656755314795745</c:v>
                </c:pt>
                <c:pt idx="65">
                  <c:v>46.391697258027996</c:v>
                </c:pt>
                <c:pt idx="66">
                  <c:v>45.598639019081247</c:v>
                </c:pt>
                <c:pt idx="67">
                  <c:v>46.169572324762996</c:v>
                </c:pt>
                <c:pt idx="68">
                  <c:v>49.866632159002243</c:v>
                </c:pt>
                <c:pt idx="69">
                  <c:v>66.354170929728241</c:v>
                </c:pt>
                <c:pt idx="70">
                  <c:v>34.064880561664999</c:v>
                </c:pt>
                <c:pt idx="71">
                  <c:v>34.935489851221</c:v>
                </c:pt>
                <c:pt idx="72">
                  <c:v>35.829517175406004</c:v>
                </c:pt>
                <c:pt idx="73">
                  <c:v>40.76772021048825</c:v>
                </c:pt>
                <c:pt idx="74">
                  <c:v>39.02008120267525</c:v>
                </c:pt>
                <c:pt idx="75">
                  <c:v>42.055064597265748</c:v>
                </c:pt>
                <c:pt idx="76">
                  <c:v>48.133872373623248</c:v>
                </c:pt>
                <c:pt idx="77">
                  <c:v>35.976581632691499</c:v>
                </c:pt>
                <c:pt idx="78">
                  <c:v>35.971400963714245</c:v>
                </c:pt>
                <c:pt idx="79">
                  <c:v>35.382753044569995</c:v>
                </c:pt>
                <c:pt idx="80">
                  <c:v>33.980535838344501</c:v>
                </c:pt>
                <c:pt idx="81">
                  <c:v>32.359290729195749</c:v>
                </c:pt>
                <c:pt idx="82">
                  <c:v>34.197977585833499</c:v>
                </c:pt>
                <c:pt idx="83">
                  <c:v>35.70870667021525</c:v>
                </c:pt>
                <c:pt idx="84">
                  <c:v>30.220930520869999</c:v>
                </c:pt>
                <c:pt idx="85">
                  <c:v>32.874330612733246</c:v>
                </c:pt>
                <c:pt idx="86">
                  <c:v>34.587838587879745</c:v>
                </c:pt>
                <c:pt idx="87">
                  <c:v>37.759679874352749</c:v>
                </c:pt>
                <c:pt idx="88">
                  <c:v>40.368898193572498</c:v>
                </c:pt>
                <c:pt idx="89">
                  <c:v>39.920976953660997</c:v>
                </c:pt>
                <c:pt idx="90">
                  <c:v>43.874541758650992</c:v>
                </c:pt>
                <c:pt idx="91">
                  <c:v>33.37233162238681</c:v>
                </c:pt>
                <c:pt idx="92">
                  <c:v>34.214711662673523</c:v>
                </c:pt>
                <c:pt idx="93">
                  <c:v>34.275883225676608</c:v>
                </c:pt>
                <c:pt idx="94">
                  <c:v>34.178884918256614</c:v>
                </c:pt>
                <c:pt idx="95">
                  <c:v>44.865149142610093</c:v>
                </c:pt>
                <c:pt idx="96">
                  <c:v>46.937131833094512</c:v>
                </c:pt>
                <c:pt idx="97">
                  <c:v>50.136476145275815</c:v>
                </c:pt>
                <c:pt idx="98">
                  <c:v>44.200914968282902</c:v>
                </c:pt>
                <c:pt idx="99">
                  <c:v>45.043295008569615</c:v>
                </c:pt>
                <c:pt idx="100">
                  <c:v>45.104466571572715</c:v>
                </c:pt>
                <c:pt idx="101">
                  <c:v>45.00746826415272</c:v>
                </c:pt>
                <c:pt idx="102">
                  <c:v>44.865149142610093</c:v>
                </c:pt>
                <c:pt idx="103">
                  <c:v>46.937131833094512</c:v>
                </c:pt>
                <c:pt idx="104">
                  <c:v>50.136476145275815</c:v>
                </c:pt>
                <c:pt idx="105">
                  <c:v>33.37233162238681</c:v>
                </c:pt>
                <c:pt idx="106">
                  <c:v>34.214711662673523</c:v>
                </c:pt>
                <c:pt idx="107">
                  <c:v>45.104466571572715</c:v>
                </c:pt>
                <c:pt idx="108">
                  <c:v>45.00746826415272</c:v>
                </c:pt>
                <c:pt idx="109">
                  <c:v>44.865149142610093</c:v>
                </c:pt>
                <c:pt idx="110">
                  <c:v>46.937131833094512</c:v>
                </c:pt>
                <c:pt idx="111">
                  <c:v>50.136476145275815</c:v>
                </c:pt>
                <c:pt idx="112">
                  <c:v>33.37233162238681</c:v>
                </c:pt>
                <c:pt idx="113">
                  <c:v>34.214711662673523</c:v>
                </c:pt>
                <c:pt idx="114">
                  <c:v>34.275883225676608</c:v>
                </c:pt>
                <c:pt idx="115">
                  <c:v>34.178884918256614</c:v>
                </c:pt>
                <c:pt idx="116">
                  <c:v>44.865149142610093</c:v>
                </c:pt>
                <c:pt idx="117">
                  <c:v>46.937131833094512</c:v>
                </c:pt>
                <c:pt idx="118">
                  <c:v>50.136476145275815</c:v>
                </c:pt>
                <c:pt idx="119">
                  <c:v>33.37233162238681</c:v>
                </c:pt>
                <c:pt idx="120">
                  <c:v>34.214711662673523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'Regression for - April_GMV'!$F$2</c:f>
              <c:strCache>
                <c:ptCount val="1"/>
                <c:pt idx="0">
                  <c:v>Traffic</c:v>
                </c:pt>
              </c:strCache>
            </c:strRef>
          </c:tx>
          <c:marker>
            <c:symbol val="none"/>
          </c:marker>
          <c:cat>
            <c:numRef>
              <c:f>'Regression for - April_GMV'!$A$3:$A$123</c:f>
              <c:numCache>
                <c:formatCode>m/d/yyyy</c:formatCode>
                <c:ptCount val="12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</c:numCache>
            </c:numRef>
          </c:cat>
          <c:val>
            <c:numRef>
              <c:f>'Regression for - April_GMV'!$F$3:$F$123</c:f>
              <c:numCache>
                <c:formatCode>0.0</c:formatCode>
                <c:ptCount val="121"/>
                <c:pt idx="0">
                  <c:v>14.601633505413499</c:v>
                </c:pt>
                <c:pt idx="1">
                  <c:v>17.865593839112499</c:v>
                </c:pt>
                <c:pt idx="2">
                  <c:v>17.119781044457</c:v>
                </c:pt>
                <c:pt idx="3">
                  <c:v>17.316489860799997</c:v>
                </c:pt>
                <c:pt idx="4">
                  <c:v>15.056855706275499</c:v>
                </c:pt>
                <c:pt idx="5">
                  <c:v>15.991704296743498</c:v>
                </c:pt>
                <c:pt idx="6">
                  <c:v>16.591219766920499</c:v>
                </c:pt>
                <c:pt idx="7">
                  <c:v>15.606005098592998</c:v>
                </c:pt>
                <c:pt idx="8">
                  <c:v>15.298911055382497</c:v>
                </c:pt>
                <c:pt idx="9">
                  <c:v>15.142614215774499</c:v>
                </c:pt>
                <c:pt idx="10">
                  <c:v>14.581087560779999</c:v>
                </c:pt>
                <c:pt idx="11">
                  <c:v>18.695661290929998</c:v>
                </c:pt>
                <c:pt idx="12">
                  <c:v>18.980285782009499</c:v>
                </c:pt>
                <c:pt idx="13">
                  <c:v>18.172744325443499</c:v>
                </c:pt>
                <c:pt idx="14">
                  <c:v>16.942804613286498</c:v>
                </c:pt>
                <c:pt idx="15">
                  <c:v>16.730064653178498</c:v>
                </c:pt>
                <c:pt idx="16">
                  <c:v>17.089696861230497</c:v>
                </c:pt>
                <c:pt idx="17">
                  <c:v>16.829447364177497</c:v>
                </c:pt>
                <c:pt idx="18">
                  <c:v>15.502442352819498</c:v>
                </c:pt>
                <c:pt idx="19">
                  <c:v>16.085586722965498</c:v>
                </c:pt>
                <c:pt idx="20">
                  <c:v>16.089289261916001</c:v>
                </c:pt>
                <c:pt idx="21">
                  <c:v>13.996232380188498</c:v>
                </c:pt>
                <c:pt idx="22">
                  <c:v>13.161760418657499</c:v>
                </c:pt>
                <c:pt idx="23">
                  <c:v>13.161587845438499</c:v>
                </c:pt>
                <c:pt idx="24">
                  <c:v>12.682933315539499</c:v>
                </c:pt>
                <c:pt idx="25">
                  <c:v>12.230679893061499</c:v>
                </c:pt>
                <c:pt idx="26">
                  <c:v>11.983043162739998</c:v>
                </c:pt>
                <c:pt idx="27">
                  <c:v>12.114683441490499</c:v>
                </c:pt>
                <c:pt idx="28">
                  <c:v>12.116556444811</c:v>
                </c:pt>
                <c:pt idx="29">
                  <c:v>13.030270006123498</c:v>
                </c:pt>
                <c:pt idx="30">
                  <c:v>13.699093086873999</c:v>
                </c:pt>
                <c:pt idx="31">
                  <c:v>15.803182976730497</c:v>
                </c:pt>
                <c:pt idx="32">
                  <c:v>17.958868366438999</c:v>
                </c:pt>
                <c:pt idx="33">
                  <c:v>16.5582530919195</c:v>
                </c:pt>
                <c:pt idx="34">
                  <c:v>17.442727170498497</c:v>
                </c:pt>
                <c:pt idx="35">
                  <c:v>15.644293646208498</c:v>
                </c:pt>
                <c:pt idx="36">
                  <c:v>16.770963857309997</c:v>
                </c:pt>
                <c:pt idx="37">
                  <c:v>16.837206022545999</c:v>
                </c:pt>
                <c:pt idx="38">
                  <c:v>18.054256591312498</c:v>
                </c:pt>
                <c:pt idx="39">
                  <c:v>17.813206838030499</c:v>
                </c:pt>
                <c:pt idx="40">
                  <c:v>18.138505409531</c:v>
                </c:pt>
                <c:pt idx="41">
                  <c:v>18.0742828699745</c:v>
                </c:pt>
                <c:pt idx="42">
                  <c:v>18.032413103678998</c:v>
                </c:pt>
                <c:pt idx="43">
                  <c:v>14.252639203647</c:v>
                </c:pt>
                <c:pt idx="44">
                  <c:v>13.691987741405999</c:v>
                </c:pt>
                <c:pt idx="45">
                  <c:v>13.551813522344499</c:v>
                </c:pt>
                <c:pt idx="46">
                  <c:v>15.08927027673</c:v>
                </c:pt>
                <c:pt idx="47">
                  <c:v>15.378746281086499</c:v>
                </c:pt>
                <c:pt idx="48">
                  <c:v>15.851714328787999</c:v>
                </c:pt>
                <c:pt idx="49">
                  <c:v>13.619305870260998</c:v>
                </c:pt>
                <c:pt idx="50">
                  <c:v>13.756561266343999</c:v>
                </c:pt>
                <c:pt idx="51">
                  <c:v>13.429424076412499</c:v>
                </c:pt>
                <c:pt idx="52">
                  <c:v>13.243494598542</c:v>
                </c:pt>
                <c:pt idx="53">
                  <c:v>13.517097110607999</c:v>
                </c:pt>
                <c:pt idx="54">
                  <c:v>13.889671012541999</c:v>
                </c:pt>
                <c:pt idx="55">
                  <c:v>14.136798457235999</c:v>
                </c:pt>
                <c:pt idx="56">
                  <c:v>13.926810585830999</c:v>
                </c:pt>
                <c:pt idx="57">
                  <c:v>13.962806374965497</c:v>
                </c:pt>
                <c:pt idx="58">
                  <c:v>14.777728256115498</c:v>
                </c:pt>
                <c:pt idx="59">
                  <c:v>14.998954796214999</c:v>
                </c:pt>
                <c:pt idx="60">
                  <c:v>19.166135460985501</c:v>
                </c:pt>
                <c:pt idx="61">
                  <c:v>21.948076735786497</c:v>
                </c:pt>
                <c:pt idx="62">
                  <c:v>22.076108547453995</c:v>
                </c:pt>
                <c:pt idx="63">
                  <c:v>18.517995864426499</c:v>
                </c:pt>
                <c:pt idx="64">
                  <c:v>18.500291538962998</c:v>
                </c:pt>
                <c:pt idx="65">
                  <c:v>18.044311572988999</c:v>
                </c:pt>
                <c:pt idx="66">
                  <c:v>19.381529545299998</c:v>
                </c:pt>
                <c:pt idx="67">
                  <c:v>18.06008580324</c:v>
                </c:pt>
                <c:pt idx="68">
                  <c:v>18.755589611927999</c:v>
                </c:pt>
                <c:pt idx="69">
                  <c:v>20.517702961333498</c:v>
                </c:pt>
                <c:pt idx="70">
                  <c:v>14.589171902441498</c:v>
                </c:pt>
                <c:pt idx="71">
                  <c:v>14.342987771508499</c:v>
                </c:pt>
                <c:pt idx="72">
                  <c:v>14.419654397206498</c:v>
                </c:pt>
                <c:pt idx="73">
                  <c:v>16.250617973277997</c:v>
                </c:pt>
                <c:pt idx="74">
                  <c:v>15.366925664356499</c:v>
                </c:pt>
                <c:pt idx="75">
                  <c:v>15.798064818366999</c:v>
                </c:pt>
                <c:pt idx="76">
                  <c:v>16.179591118229499</c:v>
                </c:pt>
                <c:pt idx="77">
                  <c:v>13.373747803825498</c:v>
                </c:pt>
                <c:pt idx="78">
                  <c:v>13.121437972389499</c:v>
                </c:pt>
                <c:pt idx="79">
                  <c:v>13.050027693384498</c:v>
                </c:pt>
                <c:pt idx="80">
                  <c:v>12.683379021559999</c:v>
                </c:pt>
                <c:pt idx="81">
                  <c:v>12.062369102816499</c:v>
                </c:pt>
                <c:pt idx="82">
                  <c:v>12.991954210104998</c:v>
                </c:pt>
                <c:pt idx="83">
                  <c:v>13.047607775689499</c:v>
                </c:pt>
                <c:pt idx="84">
                  <c:v>11.197288750686999</c:v>
                </c:pt>
                <c:pt idx="85">
                  <c:v>12.921823308497999</c:v>
                </c:pt>
                <c:pt idx="86">
                  <c:v>13.358726797285998</c:v>
                </c:pt>
                <c:pt idx="87">
                  <c:v>13.649572358278999</c:v>
                </c:pt>
                <c:pt idx="88">
                  <c:v>13.516395788616499</c:v>
                </c:pt>
                <c:pt idx="89">
                  <c:v>12.854844138837999</c:v>
                </c:pt>
                <c:pt idx="90">
                  <c:v>13.28768372295</c:v>
                </c:pt>
                <c:pt idx="91">
                  <c:v>13.302601518488279</c:v>
                </c:pt>
                <c:pt idx="92">
                  <c:v>13.717827646356623</c:v>
                </c:pt>
                <c:pt idx="93">
                  <c:v>13.725960595975122</c:v>
                </c:pt>
                <c:pt idx="94">
                  <c:v>13.830486127350278</c:v>
                </c:pt>
                <c:pt idx="95">
                  <c:v>17.174341037247224</c:v>
                </c:pt>
                <c:pt idx="96">
                  <c:v>17.287590549077379</c:v>
                </c:pt>
                <c:pt idx="97">
                  <c:v>17.612808123951378</c:v>
                </c:pt>
                <c:pt idx="98">
                  <c:v>17.148689484349255</c:v>
                </c:pt>
                <c:pt idx="99">
                  <c:v>17.563915612217599</c:v>
                </c:pt>
                <c:pt idx="100">
                  <c:v>17.572048561836102</c:v>
                </c:pt>
                <c:pt idx="101">
                  <c:v>17.676574093211258</c:v>
                </c:pt>
                <c:pt idx="102">
                  <c:v>17.174341037247224</c:v>
                </c:pt>
                <c:pt idx="103">
                  <c:v>17.287590549077379</c:v>
                </c:pt>
                <c:pt idx="104">
                  <c:v>17.612808123951378</c:v>
                </c:pt>
                <c:pt idx="105">
                  <c:v>13.302601518488279</c:v>
                </c:pt>
                <c:pt idx="106">
                  <c:v>13.717827646356623</c:v>
                </c:pt>
                <c:pt idx="107">
                  <c:v>17.572048561836102</c:v>
                </c:pt>
                <c:pt idx="108">
                  <c:v>17.676574093211258</c:v>
                </c:pt>
                <c:pt idx="109">
                  <c:v>17.174341037247224</c:v>
                </c:pt>
                <c:pt idx="110">
                  <c:v>17.287590549077379</c:v>
                </c:pt>
                <c:pt idx="111">
                  <c:v>17.612808123951378</c:v>
                </c:pt>
                <c:pt idx="112">
                  <c:v>13.302601518488279</c:v>
                </c:pt>
                <c:pt idx="113">
                  <c:v>13.717827646356623</c:v>
                </c:pt>
                <c:pt idx="114">
                  <c:v>13.725960595975122</c:v>
                </c:pt>
                <c:pt idx="115">
                  <c:v>13.830486127350278</c:v>
                </c:pt>
                <c:pt idx="116">
                  <c:v>17.174341037247224</c:v>
                </c:pt>
                <c:pt idx="117">
                  <c:v>17.287590549077379</c:v>
                </c:pt>
                <c:pt idx="118">
                  <c:v>17.612808123951378</c:v>
                </c:pt>
                <c:pt idx="119">
                  <c:v>13.302601518488279</c:v>
                </c:pt>
                <c:pt idx="120">
                  <c:v>13.717827646356623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91616"/>
        <c:axId val="288193152"/>
      </c:lineChart>
      <c:dateAx>
        <c:axId val="28819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8193152"/>
        <c:crosses val="autoZero"/>
        <c:auto val="1"/>
        <c:lblOffset val="100"/>
        <c:baseTimeUnit val="days"/>
      </c:dateAx>
      <c:valAx>
        <c:axId val="2881931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8191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14</xdr:row>
      <xdr:rowOff>7620</xdr:rowOff>
    </xdr:from>
    <xdr:to>
      <xdr:col>5</xdr:col>
      <xdr:colOff>990600</xdr:colOff>
      <xdr:row>26</xdr:row>
      <xdr:rowOff>160020</xdr:rowOff>
    </xdr:to>
    <xdr:sp macro="" textlink="">
      <xdr:nvSpPr>
        <xdr:cNvPr id="2" name="TextBox 1"/>
        <xdr:cNvSpPr txBox="1"/>
      </xdr:nvSpPr>
      <xdr:spPr>
        <a:xfrm>
          <a:off x="45720" y="2461260"/>
          <a:ext cx="4625340" cy="2255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latin typeface="Verdana" pitchFamily="34" charset="0"/>
              <a:ea typeface="Verdana" pitchFamily="34" charset="0"/>
            </a:rPr>
            <a:t>Observations:</a:t>
          </a:r>
        </a:p>
        <a:p>
          <a:endParaRPr lang="en-IN" sz="900" b="0">
            <a:latin typeface="Verdana" pitchFamily="34" charset="0"/>
            <a:ea typeface="Verdana" pitchFamily="34" charset="0"/>
          </a:endParaRPr>
        </a:p>
        <a:p>
          <a:r>
            <a:rPr lang="en-IN" sz="900" b="1">
              <a:latin typeface="Verdana" pitchFamily="34" charset="0"/>
              <a:ea typeface="Verdana" pitchFamily="34" charset="0"/>
            </a:rPr>
            <a:t>GMV Growth:</a:t>
          </a:r>
        </a:p>
        <a:p>
          <a:pPr lvl="1"/>
          <a:r>
            <a:rPr lang="en-IN" sz="900" b="0">
              <a:latin typeface="Verdana" pitchFamily="34" charset="0"/>
              <a:ea typeface="Verdana" pitchFamily="34" charset="0"/>
            </a:rPr>
            <a:t>There is a clear month-on-month increase in GMV from Jan to Mar, with March recording the highest (54.84). April saw a slight decline but remained above Jan and Feb levels.</a:t>
          </a:r>
        </a:p>
        <a:p>
          <a:endParaRPr lang="en-IN" sz="900" b="0">
            <a:latin typeface="Verdana" pitchFamily="34" charset="0"/>
            <a:ea typeface="Verdana" pitchFamily="34" charset="0"/>
          </a:endParaRPr>
        </a:p>
        <a:p>
          <a:r>
            <a:rPr lang="en-IN" sz="900" b="1">
              <a:latin typeface="Verdana" pitchFamily="34" charset="0"/>
              <a:ea typeface="Verdana" pitchFamily="34" charset="0"/>
            </a:rPr>
            <a:t>Traffic Trends:</a:t>
          </a:r>
        </a:p>
        <a:p>
          <a:pPr lvl="1"/>
          <a:r>
            <a:rPr lang="en-IN" sz="900" b="0">
              <a:latin typeface="Verdana" pitchFamily="34" charset="0"/>
              <a:ea typeface="Verdana" pitchFamily="34" charset="0"/>
            </a:rPr>
            <a:t>Traffic peaked in March (19.50), likely due to two longer events. April traffic held steady but was slightly lower.</a:t>
          </a:r>
        </a:p>
        <a:p>
          <a:endParaRPr lang="en-IN" sz="900" b="0">
            <a:latin typeface="Verdana" pitchFamily="34" charset="0"/>
            <a:ea typeface="Verdana" pitchFamily="34" charset="0"/>
          </a:endParaRPr>
        </a:p>
        <a:p>
          <a:r>
            <a:rPr lang="en-IN" sz="900" b="1">
              <a:latin typeface="Verdana" pitchFamily="34" charset="0"/>
              <a:ea typeface="Verdana" pitchFamily="34" charset="0"/>
            </a:rPr>
            <a:t>Event Influence:</a:t>
          </a:r>
        </a:p>
        <a:p>
          <a:pPr lvl="1"/>
          <a:r>
            <a:rPr lang="en-IN" sz="900" b="0">
              <a:latin typeface="Verdana" pitchFamily="34" charset="0"/>
              <a:ea typeface="Verdana" pitchFamily="34" charset="0"/>
            </a:rPr>
            <a:t>March had only 2 events but outperformed other months, suggesting that longer or more impactful events drive better results than just having more events.</a:t>
          </a:r>
        </a:p>
      </xdr:txBody>
    </xdr:sp>
    <xdr:clientData/>
  </xdr:twoCellAnchor>
  <xdr:twoCellAnchor>
    <xdr:from>
      <xdr:col>7</xdr:col>
      <xdr:colOff>7620</xdr:colOff>
      <xdr:row>7</xdr:row>
      <xdr:rowOff>22860</xdr:rowOff>
    </xdr:from>
    <xdr:to>
      <xdr:col>18</xdr:col>
      <xdr:colOff>243840</xdr:colOff>
      <xdr:row>21</xdr:row>
      <xdr:rowOff>152400</xdr:rowOff>
    </xdr:to>
    <xdr:sp macro="" textlink="">
      <xdr:nvSpPr>
        <xdr:cNvPr id="3" name="TextBox 2"/>
        <xdr:cNvSpPr txBox="1"/>
      </xdr:nvSpPr>
      <xdr:spPr>
        <a:xfrm>
          <a:off x="5044440" y="1249680"/>
          <a:ext cx="7680960" cy="2583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Observations:</a:t>
          </a:r>
        </a:p>
        <a:p>
          <a:pPr algn="l"/>
          <a:endParaRPr lang="en-IN" sz="90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GMV Stability: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GMV averages remain relatively flat across all months.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March saw a slight uptick (35.77), but no consistent upward or downward trend is visible.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April GMV dropped slightly to 33.94 from March’s 35.77.</a:t>
          </a:r>
        </a:p>
        <a:p>
          <a:pPr algn="l"/>
          <a:endParaRPr lang="en-IN" sz="90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Traffic Pattern: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Traffic remained mostly stable, fluctuating between 13.20 (Mar) and 14.13 (Feb).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March had the lowest traffic despite the highest GMV, indicating possible higher conversion or efficiency during BAU in that month.</a:t>
          </a:r>
        </a:p>
        <a:p>
          <a:pPr algn="l"/>
          <a:endParaRPr lang="en-IN" sz="90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Insights: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BAU days show limited variation in performance across months.</a:t>
          </a:r>
        </a:p>
        <a:p>
          <a:pPr lvl="1" algn="l"/>
          <a:r>
            <a:rPr lang="en-IN" sz="900">
              <a:latin typeface="Verdana" pitchFamily="34" charset="0"/>
              <a:ea typeface="Verdana" pitchFamily="34" charset="0"/>
            </a:rPr>
            <a:t>Compared to event days, BAU performance is significantly lower in both GMV and traffic, reaffirming the impact and importance of events in driving business metrics.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174171</xdr:colOff>
      <xdr:row>7</xdr:row>
      <xdr:rowOff>126274</xdr:rowOff>
    </xdr:from>
    <xdr:to>
      <xdr:col>29</xdr:col>
      <xdr:colOff>511628</xdr:colOff>
      <xdr:row>31</xdr:row>
      <xdr:rowOff>100149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239487</xdr:colOff>
      <xdr:row>7</xdr:row>
      <xdr:rowOff>152400</xdr:rowOff>
    </xdr:from>
    <xdr:to>
      <xdr:col>1</xdr:col>
      <xdr:colOff>544287</xdr:colOff>
      <xdr:row>27</xdr:row>
      <xdr:rowOff>76200</xdr:rowOff>
    </xdr:to>
    <xdr:sp macro="" textlink="">
      <xdr:nvSpPr>
        <xdr:cNvPr id="3" name="Rectangle 2"/>
        <xdr:cNvSpPr/>
      </xdr:nvSpPr>
      <xdr:spPr>
        <a:xfrm>
          <a:off x="914401" y="1371600"/>
          <a:ext cx="304800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97971</xdr:colOff>
      <xdr:row>0</xdr:row>
      <xdr:rowOff>87085</xdr:rowOff>
    </xdr:from>
    <xdr:ext cx="1117037" cy="800476"/>
    <xdr:sp macro="" textlink="">
      <xdr:nvSpPr>
        <xdr:cNvPr id="4" name="TextBox 3"/>
        <xdr:cNvSpPr txBox="1"/>
      </xdr:nvSpPr>
      <xdr:spPr>
        <a:xfrm>
          <a:off x="97971" y="87085"/>
          <a:ext cx="1117037" cy="8004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lvl="0" algn="l"/>
          <a:r>
            <a:rPr lang="en-IN" sz="1200" b="1"/>
            <a:t>Event_1</a:t>
          </a:r>
          <a:br>
            <a:rPr lang="en-IN" sz="1200" b="1"/>
          </a:br>
          <a:r>
            <a:rPr lang="en-IN" sz="1200" b="0"/>
            <a:t>Days: 3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43.03</a:t>
          </a:r>
          <a:br>
            <a:rPr lang="en-IN" sz="1200"/>
          </a:br>
          <a:r>
            <a:rPr lang="en-IN" sz="1200"/>
            <a:t>Traffic: 17.43</a:t>
          </a:r>
        </a:p>
      </xdr:txBody>
    </xdr:sp>
    <xdr:clientData/>
  </xdr:oneCellAnchor>
  <xdr:twoCellAnchor>
    <xdr:from>
      <xdr:col>0</xdr:col>
      <xdr:colOff>656490</xdr:colOff>
      <xdr:row>5</xdr:row>
      <xdr:rowOff>16704</xdr:rowOff>
    </xdr:from>
    <xdr:to>
      <xdr:col>1</xdr:col>
      <xdr:colOff>391887</xdr:colOff>
      <xdr:row>7</xdr:row>
      <xdr:rowOff>152400</xdr:rowOff>
    </xdr:to>
    <xdr:cxnSp macro="">
      <xdr:nvCxnSpPr>
        <xdr:cNvPr id="6" name="Straight Arrow Connector 5"/>
        <xdr:cNvCxnSpPr>
          <a:stCxn id="3" idx="0"/>
          <a:endCxn id="4" idx="2"/>
        </xdr:cNvCxnSpPr>
      </xdr:nvCxnSpPr>
      <xdr:spPr>
        <a:xfrm flipH="1" flipV="1">
          <a:off x="656490" y="887561"/>
          <a:ext cx="410311" cy="48403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195942</xdr:colOff>
      <xdr:row>7</xdr:row>
      <xdr:rowOff>141514</xdr:rowOff>
    </xdr:from>
    <xdr:to>
      <xdr:col>2</xdr:col>
      <xdr:colOff>511628</xdr:colOff>
      <xdr:row>27</xdr:row>
      <xdr:rowOff>65314</xdr:rowOff>
    </xdr:to>
    <xdr:sp macro="" textlink="">
      <xdr:nvSpPr>
        <xdr:cNvPr id="9" name="Rectangle 8"/>
        <xdr:cNvSpPr/>
      </xdr:nvSpPr>
      <xdr:spPr>
        <a:xfrm>
          <a:off x="1545771" y="1360714"/>
          <a:ext cx="315686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87084</xdr:colOff>
      <xdr:row>1</xdr:row>
      <xdr:rowOff>1</xdr:rowOff>
    </xdr:from>
    <xdr:ext cx="1082861" cy="841154"/>
    <xdr:sp macro="" textlink="">
      <xdr:nvSpPr>
        <xdr:cNvPr id="12" name="TextBox 11"/>
        <xdr:cNvSpPr txBox="1"/>
      </xdr:nvSpPr>
      <xdr:spPr>
        <a:xfrm>
          <a:off x="1436913" y="174172"/>
          <a:ext cx="1082861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Event_2</a:t>
          </a:r>
        </a:p>
        <a:p>
          <a:pPr lvl="0" algn="l"/>
          <a:r>
            <a:rPr lang="en-IN" sz="1200" b="0"/>
            <a:t>Days: 3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43.70</a:t>
          </a:r>
          <a:br>
            <a:rPr lang="en-IN" sz="1200"/>
          </a:br>
          <a:r>
            <a:rPr lang="en-IN" sz="1200"/>
            <a:t>Traffic: 16.06</a:t>
          </a:r>
        </a:p>
      </xdr:txBody>
    </xdr:sp>
    <xdr:clientData/>
  </xdr:oneCellAnchor>
  <xdr:twoCellAnchor>
    <xdr:from>
      <xdr:col>2</xdr:col>
      <xdr:colOff>353785</xdr:colOff>
      <xdr:row>5</xdr:row>
      <xdr:rowOff>144469</xdr:rowOff>
    </xdr:from>
    <xdr:to>
      <xdr:col>2</xdr:col>
      <xdr:colOff>628515</xdr:colOff>
      <xdr:row>7</xdr:row>
      <xdr:rowOff>141514</xdr:rowOff>
    </xdr:to>
    <xdr:cxnSp macro="">
      <xdr:nvCxnSpPr>
        <xdr:cNvPr id="13" name="Straight Arrow Connector 12"/>
        <xdr:cNvCxnSpPr>
          <a:stCxn id="9" idx="0"/>
          <a:endCxn id="12" idx="2"/>
        </xdr:cNvCxnSpPr>
      </xdr:nvCxnSpPr>
      <xdr:spPr>
        <a:xfrm flipV="1">
          <a:off x="1703614" y="1015326"/>
          <a:ext cx="274730" cy="3453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381001</xdr:colOff>
      <xdr:row>7</xdr:row>
      <xdr:rowOff>130629</xdr:rowOff>
    </xdr:from>
    <xdr:to>
      <xdr:col>5</xdr:col>
      <xdr:colOff>598715</xdr:colOff>
      <xdr:row>27</xdr:row>
      <xdr:rowOff>54429</xdr:rowOff>
    </xdr:to>
    <xdr:sp macro="" textlink="">
      <xdr:nvSpPr>
        <xdr:cNvPr id="19" name="Rectangle 18"/>
        <xdr:cNvSpPr/>
      </xdr:nvSpPr>
      <xdr:spPr>
        <a:xfrm>
          <a:off x="2405744" y="1349829"/>
          <a:ext cx="1567542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141513</xdr:colOff>
      <xdr:row>1</xdr:row>
      <xdr:rowOff>1</xdr:rowOff>
    </xdr:from>
    <xdr:ext cx="1082861" cy="841154"/>
    <xdr:sp macro="" textlink="">
      <xdr:nvSpPr>
        <xdr:cNvPr id="20" name="TextBox 19"/>
        <xdr:cNvSpPr txBox="1"/>
      </xdr:nvSpPr>
      <xdr:spPr>
        <a:xfrm>
          <a:off x="2841170" y="174172"/>
          <a:ext cx="1082861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Event_3</a:t>
          </a:r>
        </a:p>
        <a:p>
          <a:pPr lvl="0" algn="l"/>
          <a:r>
            <a:rPr lang="en-IN" sz="1200" b="0"/>
            <a:t>Days: 10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44.07</a:t>
          </a:r>
          <a:br>
            <a:rPr lang="en-IN" sz="1200"/>
          </a:br>
          <a:r>
            <a:rPr lang="en-IN" sz="1200"/>
            <a:t>Traffic: 16.83</a:t>
          </a:r>
        </a:p>
      </xdr:txBody>
    </xdr:sp>
    <xdr:clientData/>
  </xdr:oneCellAnchor>
  <xdr:twoCellAnchor>
    <xdr:from>
      <xdr:col>4</xdr:col>
      <xdr:colOff>489858</xdr:colOff>
      <xdr:row>5</xdr:row>
      <xdr:rowOff>144469</xdr:rowOff>
    </xdr:from>
    <xdr:to>
      <xdr:col>5</xdr:col>
      <xdr:colOff>8030</xdr:colOff>
      <xdr:row>7</xdr:row>
      <xdr:rowOff>130629</xdr:rowOff>
    </xdr:to>
    <xdr:cxnSp macro="">
      <xdr:nvCxnSpPr>
        <xdr:cNvPr id="21" name="Straight Arrow Connector 20"/>
        <xdr:cNvCxnSpPr>
          <a:stCxn id="19" idx="0"/>
          <a:endCxn id="20" idx="2"/>
        </xdr:cNvCxnSpPr>
      </xdr:nvCxnSpPr>
      <xdr:spPr>
        <a:xfrm flipV="1">
          <a:off x="3189515" y="1015326"/>
          <a:ext cx="193086" cy="33450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250370</xdr:colOff>
      <xdr:row>7</xdr:row>
      <xdr:rowOff>141514</xdr:rowOff>
    </xdr:from>
    <xdr:to>
      <xdr:col>8</xdr:col>
      <xdr:colOff>566056</xdr:colOff>
      <xdr:row>27</xdr:row>
      <xdr:rowOff>65314</xdr:rowOff>
    </xdr:to>
    <xdr:sp macro="" textlink="">
      <xdr:nvSpPr>
        <xdr:cNvPr id="23" name="Rectangle 22"/>
        <xdr:cNvSpPr/>
      </xdr:nvSpPr>
      <xdr:spPr>
        <a:xfrm>
          <a:off x="5649684" y="1360714"/>
          <a:ext cx="315686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65312</xdr:colOff>
      <xdr:row>1</xdr:row>
      <xdr:rowOff>43544</xdr:rowOff>
    </xdr:from>
    <xdr:ext cx="1082861" cy="841154"/>
    <xdr:sp macro="" textlink="">
      <xdr:nvSpPr>
        <xdr:cNvPr id="24" name="TextBox 23"/>
        <xdr:cNvSpPr txBox="1"/>
      </xdr:nvSpPr>
      <xdr:spPr>
        <a:xfrm>
          <a:off x="4789712" y="217715"/>
          <a:ext cx="1082861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Event_4</a:t>
          </a:r>
        </a:p>
        <a:p>
          <a:pPr lvl="0" algn="l"/>
          <a:r>
            <a:rPr lang="en-IN" sz="1200" b="0"/>
            <a:t>Days: 3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45.55</a:t>
          </a:r>
          <a:br>
            <a:rPr lang="en-IN" sz="1200"/>
          </a:br>
          <a:r>
            <a:rPr lang="en-IN" sz="1200"/>
            <a:t>Traffic: 17.32</a:t>
          </a:r>
        </a:p>
      </xdr:txBody>
    </xdr:sp>
    <xdr:clientData/>
  </xdr:oneCellAnchor>
  <xdr:twoCellAnchor>
    <xdr:from>
      <xdr:col>7</xdr:col>
      <xdr:colOff>606743</xdr:colOff>
      <xdr:row>6</xdr:row>
      <xdr:rowOff>13840</xdr:rowOff>
    </xdr:from>
    <xdr:to>
      <xdr:col>8</xdr:col>
      <xdr:colOff>408213</xdr:colOff>
      <xdr:row>7</xdr:row>
      <xdr:rowOff>141514</xdr:rowOff>
    </xdr:to>
    <xdr:cxnSp macro="">
      <xdr:nvCxnSpPr>
        <xdr:cNvPr id="25" name="Straight Arrow Connector 24"/>
        <xdr:cNvCxnSpPr>
          <a:stCxn id="23" idx="0"/>
          <a:endCxn id="24" idx="2"/>
        </xdr:cNvCxnSpPr>
      </xdr:nvCxnSpPr>
      <xdr:spPr>
        <a:xfrm flipH="1" flipV="1">
          <a:off x="5331143" y="1058869"/>
          <a:ext cx="476384" cy="3018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119740</xdr:colOff>
      <xdr:row>7</xdr:row>
      <xdr:rowOff>141513</xdr:rowOff>
    </xdr:from>
    <xdr:to>
      <xdr:col>10</xdr:col>
      <xdr:colOff>348342</xdr:colOff>
      <xdr:row>27</xdr:row>
      <xdr:rowOff>65313</xdr:rowOff>
    </xdr:to>
    <xdr:sp macro="" textlink="">
      <xdr:nvSpPr>
        <xdr:cNvPr id="29" name="Rectangle 28"/>
        <xdr:cNvSpPr/>
      </xdr:nvSpPr>
      <xdr:spPr>
        <a:xfrm>
          <a:off x="6193969" y="1360713"/>
          <a:ext cx="903516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8</xdr:col>
      <xdr:colOff>576942</xdr:colOff>
      <xdr:row>2</xdr:row>
      <xdr:rowOff>10886</xdr:rowOff>
    </xdr:from>
    <xdr:ext cx="1164774" cy="841154"/>
    <xdr:sp macro="" textlink="">
      <xdr:nvSpPr>
        <xdr:cNvPr id="30" name="TextBox 29"/>
        <xdr:cNvSpPr txBox="1"/>
      </xdr:nvSpPr>
      <xdr:spPr>
        <a:xfrm>
          <a:off x="5976256" y="359229"/>
          <a:ext cx="1164774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Event_5</a:t>
          </a:r>
        </a:p>
        <a:p>
          <a:pPr lvl="0" algn="l"/>
          <a:r>
            <a:rPr lang="en-IN" sz="1200" b="0"/>
            <a:t>Days: 7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46.62</a:t>
          </a:r>
          <a:br>
            <a:rPr lang="en-IN" sz="1200"/>
          </a:br>
          <a:r>
            <a:rPr lang="en-IN" sz="1200"/>
            <a:t>Traffic: 17.67</a:t>
          </a:r>
        </a:p>
      </xdr:txBody>
    </xdr:sp>
    <xdr:clientData/>
  </xdr:oneCellAnchor>
  <xdr:twoCellAnchor>
    <xdr:from>
      <xdr:col>9</xdr:col>
      <xdr:colOff>484414</xdr:colOff>
      <xdr:row>6</xdr:row>
      <xdr:rowOff>155354</xdr:rowOff>
    </xdr:from>
    <xdr:to>
      <xdr:col>9</xdr:col>
      <xdr:colOff>571498</xdr:colOff>
      <xdr:row>7</xdr:row>
      <xdr:rowOff>141513</xdr:rowOff>
    </xdr:to>
    <xdr:cxnSp macro="">
      <xdr:nvCxnSpPr>
        <xdr:cNvPr id="31" name="Straight Arrow Connector 30"/>
        <xdr:cNvCxnSpPr>
          <a:stCxn id="29" idx="0"/>
          <a:endCxn id="30" idx="2"/>
        </xdr:cNvCxnSpPr>
      </xdr:nvCxnSpPr>
      <xdr:spPr>
        <a:xfrm flipH="1" flipV="1">
          <a:off x="6558643" y="1200383"/>
          <a:ext cx="87084" cy="1603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272143</xdr:colOff>
      <xdr:row>7</xdr:row>
      <xdr:rowOff>141513</xdr:rowOff>
    </xdr:from>
    <xdr:to>
      <xdr:col>11</xdr:col>
      <xdr:colOff>587829</xdr:colOff>
      <xdr:row>27</xdr:row>
      <xdr:rowOff>65313</xdr:rowOff>
    </xdr:to>
    <xdr:sp macro="" textlink="">
      <xdr:nvSpPr>
        <xdr:cNvPr id="40" name="Rectangle 39"/>
        <xdr:cNvSpPr/>
      </xdr:nvSpPr>
      <xdr:spPr>
        <a:xfrm>
          <a:off x="7696200" y="1360713"/>
          <a:ext cx="315686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11</xdr:col>
      <xdr:colOff>39873</xdr:colOff>
      <xdr:row>2</xdr:row>
      <xdr:rowOff>0</xdr:rowOff>
    </xdr:from>
    <xdr:ext cx="1026927" cy="841154"/>
    <xdr:sp macro="" textlink="">
      <xdr:nvSpPr>
        <xdr:cNvPr id="41" name="TextBox 40"/>
        <xdr:cNvSpPr txBox="1"/>
      </xdr:nvSpPr>
      <xdr:spPr>
        <a:xfrm>
          <a:off x="7463930" y="348343"/>
          <a:ext cx="1026927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Event_6</a:t>
          </a:r>
        </a:p>
        <a:p>
          <a:pPr lvl="0" algn="l"/>
          <a:r>
            <a:rPr lang="en-IN" sz="1200" b="0"/>
            <a:t>Days: 3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37.62</a:t>
          </a:r>
          <a:br>
            <a:rPr lang="en-IN" sz="1200"/>
          </a:br>
          <a:r>
            <a:rPr lang="en-IN" sz="1200"/>
            <a:t>Traffic: 15.44</a:t>
          </a:r>
        </a:p>
      </xdr:txBody>
    </xdr:sp>
    <xdr:clientData/>
  </xdr:oneCellAnchor>
  <xdr:twoCellAnchor>
    <xdr:from>
      <xdr:col>11</xdr:col>
      <xdr:colOff>429986</xdr:colOff>
      <xdr:row>6</xdr:row>
      <xdr:rowOff>144468</xdr:rowOff>
    </xdr:from>
    <xdr:to>
      <xdr:col>11</xdr:col>
      <xdr:colOff>553337</xdr:colOff>
      <xdr:row>7</xdr:row>
      <xdr:rowOff>141513</xdr:rowOff>
    </xdr:to>
    <xdr:cxnSp macro="">
      <xdr:nvCxnSpPr>
        <xdr:cNvPr id="42" name="Straight Arrow Connector 41"/>
        <xdr:cNvCxnSpPr>
          <a:stCxn id="40" idx="0"/>
          <a:endCxn id="41" idx="2"/>
        </xdr:cNvCxnSpPr>
      </xdr:nvCxnSpPr>
      <xdr:spPr>
        <a:xfrm flipV="1">
          <a:off x="7854043" y="1189497"/>
          <a:ext cx="123351" cy="17121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359229</xdr:colOff>
      <xdr:row>7</xdr:row>
      <xdr:rowOff>152398</xdr:rowOff>
    </xdr:from>
    <xdr:to>
      <xdr:col>16</xdr:col>
      <xdr:colOff>468085</xdr:colOff>
      <xdr:row>27</xdr:row>
      <xdr:rowOff>76198</xdr:rowOff>
    </xdr:to>
    <xdr:sp macro="" textlink="">
      <xdr:nvSpPr>
        <xdr:cNvPr id="44" name="Rectangle 43"/>
        <xdr:cNvSpPr/>
      </xdr:nvSpPr>
      <xdr:spPr>
        <a:xfrm>
          <a:off x="9808029" y="1371598"/>
          <a:ext cx="1458685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14</xdr:col>
      <xdr:colOff>616816</xdr:colOff>
      <xdr:row>1</xdr:row>
      <xdr:rowOff>54428</xdr:rowOff>
    </xdr:from>
    <xdr:ext cx="1026927" cy="841154"/>
    <xdr:sp macro="" textlink="">
      <xdr:nvSpPr>
        <xdr:cNvPr id="45" name="TextBox 44"/>
        <xdr:cNvSpPr txBox="1"/>
      </xdr:nvSpPr>
      <xdr:spPr>
        <a:xfrm>
          <a:off x="10065616" y="228599"/>
          <a:ext cx="1026927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Event_7</a:t>
          </a:r>
        </a:p>
        <a:p>
          <a:pPr lvl="0" algn="l"/>
          <a:r>
            <a:rPr lang="en-IN" sz="1200" b="0"/>
            <a:t>Days: 10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54.84</a:t>
          </a:r>
          <a:br>
            <a:rPr lang="en-IN" sz="1200"/>
          </a:br>
          <a:r>
            <a:rPr lang="en-IN" sz="1200"/>
            <a:t>Traffic: 19.50</a:t>
          </a:r>
        </a:p>
      </xdr:txBody>
    </xdr:sp>
    <xdr:clientData/>
  </xdr:oneCellAnchor>
  <xdr:twoCellAnchor>
    <xdr:from>
      <xdr:col>15</xdr:col>
      <xdr:colOff>413658</xdr:colOff>
      <xdr:row>6</xdr:row>
      <xdr:rowOff>24724</xdr:rowOff>
    </xdr:from>
    <xdr:to>
      <xdr:col>15</xdr:col>
      <xdr:colOff>455366</xdr:colOff>
      <xdr:row>7</xdr:row>
      <xdr:rowOff>152398</xdr:rowOff>
    </xdr:to>
    <xdr:cxnSp macro="">
      <xdr:nvCxnSpPr>
        <xdr:cNvPr id="46" name="Straight Arrow Connector 45"/>
        <xdr:cNvCxnSpPr>
          <a:stCxn id="44" idx="0"/>
          <a:endCxn id="45" idx="2"/>
        </xdr:cNvCxnSpPr>
      </xdr:nvCxnSpPr>
      <xdr:spPr>
        <a:xfrm flipV="1">
          <a:off x="10537372" y="1069753"/>
          <a:ext cx="41708" cy="3018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315687</xdr:colOff>
      <xdr:row>7</xdr:row>
      <xdr:rowOff>141513</xdr:rowOff>
    </xdr:from>
    <xdr:to>
      <xdr:col>18</xdr:col>
      <xdr:colOff>141514</xdr:colOff>
      <xdr:row>27</xdr:row>
      <xdr:rowOff>65313</xdr:rowOff>
    </xdr:to>
    <xdr:sp macro="" textlink="">
      <xdr:nvSpPr>
        <xdr:cNvPr id="51" name="Rectangle 50"/>
        <xdr:cNvSpPr/>
      </xdr:nvSpPr>
      <xdr:spPr>
        <a:xfrm>
          <a:off x="11789230" y="1360713"/>
          <a:ext cx="500741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649473</xdr:colOff>
      <xdr:row>1</xdr:row>
      <xdr:rowOff>174171</xdr:rowOff>
    </xdr:from>
    <xdr:ext cx="1026927" cy="841154"/>
    <xdr:sp macro="" textlink="">
      <xdr:nvSpPr>
        <xdr:cNvPr id="53" name="TextBox 52"/>
        <xdr:cNvSpPr txBox="1"/>
      </xdr:nvSpPr>
      <xdr:spPr>
        <a:xfrm>
          <a:off x="11448102" y="348342"/>
          <a:ext cx="1026927" cy="8411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Event_8</a:t>
          </a:r>
        </a:p>
        <a:p>
          <a:pPr lvl="0" algn="l"/>
          <a:r>
            <a:rPr lang="en-IN" sz="1200" b="0"/>
            <a:t>Days: 4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42.49</a:t>
          </a:r>
          <a:br>
            <a:rPr lang="en-IN" sz="1200"/>
          </a:br>
          <a:r>
            <a:rPr lang="en-IN" sz="1200"/>
            <a:t>Traffic: 15.90</a:t>
          </a:r>
        </a:p>
      </xdr:txBody>
    </xdr:sp>
    <xdr:clientData/>
  </xdr:oneCellAnchor>
  <xdr:twoCellAnchor>
    <xdr:from>
      <xdr:col>17</xdr:col>
      <xdr:colOff>488023</xdr:colOff>
      <xdr:row>6</xdr:row>
      <xdr:rowOff>144467</xdr:rowOff>
    </xdr:from>
    <xdr:to>
      <xdr:col>17</xdr:col>
      <xdr:colOff>566058</xdr:colOff>
      <xdr:row>7</xdr:row>
      <xdr:rowOff>141513</xdr:rowOff>
    </xdr:to>
    <xdr:cxnSp macro="">
      <xdr:nvCxnSpPr>
        <xdr:cNvPr id="54" name="Straight Arrow Connector 53"/>
        <xdr:cNvCxnSpPr>
          <a:stCxn id="51" idx="0"/>
          <a:endCxn id="53" idx="2"/>
        </xdr:cNvCxnSpPr>
      </xdr:nvCxnSpPr>
      <xdr:spPr>
        <a:xfrm flipH="1" flipV="1">
          <a:off x="11961566" y="1189496"/>
          <a:ext cx="78035" cy="1712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370115</xdr:colOff>
      <xdr:row>7</xdr:row>
      <xdr:rowOff>152399</xdr:rowOff>
    </xdr:from>
    <xdr:to>
      <xdr:col>24</xdr:col>
      <xdr:colOff>413657</xdr:colOff>
      <xdr:row>27</xdr:row>
      <xdr:rowOff>76199</xdr:rowOff>
    </xdr:to>
    <xdr:sp macro="" textlink="">
      <xdr:nvSpPr>
        <xdr:cNvPr id="57" name="Rectangle 56"/>
        <xdr:cNvSpPr/>
      </xdr:nvSpPr>
      <xdr:spPr>
        <a:xfrm>
          <a:off x="15218229" y="1371599"/>
          <a:ext cx="1393371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374166</xdr:colOff>
      <xdr:row>1</xdr:row>
      <xdr:rowOff>97971</xdr:rowOff>
    </xdr:from>
    <xdr:ext cx="1073634" cy="841154"/>
    <xdr:sp macro="" textlink="">
      <xdr:nvSpPr>
        <xdr:cNvPr id="58" name="TextBox 57"/>
        <xdr:cNvSpPr txBox="1"/>
      </xdr:nvSpPr>
      <xdr:spPr>
        <a:xfrm>
          <a:off x="14547366" y="272142"/>
          <a:ext cx="1073634" cy="84115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Event_9</a:t>
          </a:r>
        </a:p>
        <a:p>
          <a:pPr lvl="0" algn="l"/>
          <a:r>
            <a:rPr lang="en-IN" sz="1200" b="0"/>
            <a:t>Days: 10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46.32</a:t>
          </a:r>
          <a:br>
            <a:rPr lang="en-IN" sz="1200"/>
          </a:br>
          <a:r>
            <a:rPr lang="en-IN" sz="1200"/>
            <a:t>Traffic: 17.41</a:t>
          </a:r>
        </a:p>
      </xdr:txBody>
    </xdr:sp>
    <xdr:clientData/>
  </xdr:oneCellAnchor>
  <xdr:twoCellAnchor>
    <xdr:from>
      <xdr:col>22</xdr:col>
      <xdr:colOff>236069</xdr:colOff>
      <xdr:row>6</xdr:row>
      <xdr:rowOff>68267</xdr:rowOff>
    </xdr:from>
    <xdr:to>
      <xdr:col>23</xdr:col>
      <xdr:colOff>391886</xdr:colOff>
      <xdr:row>7</xdr:row>
      <xdr:rowOff>152399</xdr:rowOff>
    </xdr:to>
    <xdr:cxnSp macro="">
      <xdr:nvCxnSpPr>
        <xdr:cNvPr id="59" name="Straight Arrow Connector 58"/>
        <xdr:cNvCxnSpPr>
          <a:stCxn id="57" idx="0"/>
          <a:endCxn id="58" idx="2"/>
        </xdr:cNvCxnSpPr>
      </xdr:nvCxnSpPr>
      <xdr:spPr>
        <a:xfrm flipH="1" flipV="1">
          <a:off x="15084183" y="1113296"/>
          <a:ext cx="830732" cy="25830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108858</xdr:colOff>
      <xdr:row>7</xdr:row>
      <xdr:rowOff>152399</xdr:rowOff>
    </xdr:from>
    <xdr:to>
      <xdr:col>26</xdr:col>
      <xdr:colOff>87086</xdr:colOff>
      <xdr:row>27</xdr:row>
      <xdr:rowOff>76199</xdr:rowOff>
    </xdr:to>
    <xdr:sp macro="" textlink="">
      <xdr:nvSpPr>
        <xdr:cNvPr id="64" name="Rectangle 63"/>
        <xdr:cNvSpPr/>
      </xdr:nvSpPr>
      <xdr:spPr>
        <a:xfrm>
          <a:off x="16981715" y="1371599"/>
          <a:ext cx="653142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24</xdr:col>
      <xdr:colOff>167337</xdr:colOff>
      <xdr:row>0</xdr:row>
      <xdr:rowOff>163285</xdr:rowOff>
    </xdr:from>
    <xdr:ext cx="1073634" cy="841154"/>
    <xdr:sp macro="" textlink="">
      <xdr:nvSpPr>
        <xdr:cNvPr id="65" name="TextBox 64"/>
        <xdr:cNvSpPr txBox="1"/>
      </xdr:nvSpPr>
      <xdr:spPr>
        <a:xfrm>
          <a:off x="16365280" y="163285"/>
          <a:ext cx="1073634" cy="84115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Event_10</a:t>
          </a:r>
        </a:p>
        <a:p>
          <a:pPr lvl="0" algn="l"/>
          <a:r>
            <a:rPr lang="en-IN" sz="1200" b="0"/>
            <a:t>Days: 5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46.41</a:t>
          </a:r>
          <a:br>
            <a:rPr lang="en-IN" sz="1200"/>
          </a:br>
          <a:r>
            <a:rPr lang="en-IN" sz="1200"/>
            <a:t>Traffic: 17.46</a:t>
          </a:r>
        </a:p>
      </xdr:txBody>
    </xdr:sp>
    <xdr:clientData/>
  </xdr:oneCellAnchor>
  <xdr:twoCellAnchor>
    <xdr:from>
      <xdr:col>25</xdr:col>
      <xdr:colOff>29240</xdr:colOff>
      <xdr:row>5</xdr:row>
      <xdr:rowOff>133582</xdr:rowOff>
    </xdr:from>
    <xdr:to>
      <xdr:col>25</xdr:col>
      <xdr:colOff>435429</xdr:colOff>
      <xdr:row>7</xdr:row>
      <xdr:rowOff>152399</xdr:rowOff>
    </xdr:to>
    <xdr:cxnSp macro="">
      <xdr:nvCxnSpPr>
        <xdr:cNvPr id="66" name="Straight Arrow Connector 65"/>
        <xdr:cNvCxnSpPr>
          <a:stCxn id="64" idx="0"/>
          <a:endCxn id="65" idx="2"/>
        </xdr:cNvCxnSpPr>
      </xdr:nvCxnSpPr>
      <xdr:spPr>
        <a:xfrm flipH="1" flipV="1">
          <a:off x="16902097" y="1004439"/>
          <a:ext cx="406189" cy="3671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97971</xdr:colOff>
      <xdr:row>7</xdr:row>
      <xdr:rowOff>141513</xdr:rowOff>
    </xdr:from>
    <xdr:to>
      <xdr:col>27</xdr:col>
      <xdr:colOff>544285</xdr:colOff>
      <xdr:row>27</xdr:row>
      <xdr:rowOff>65313</xdr:rowOff>
    </xdr:to>
    <xdr:sp macro="" textlink="">
      <xdr:nvSpPr>
        <xdr:cNvPr id="68" name="Rectangle 67"/>
        <xdr:cNvSpPr/>
      </xdr:nvSpPr>
      <xdr:spPr>
        <a:xfrm>
          <a:off x="18320657" y="1360713"/>
          <a:ext cx="446314" cy="3407229"/>
        </a:xfrm>
        <a:prstGeom prst="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26</xdr:col>
      <xdr:colOff>602766</xdr:colOff>
      <xdr:row>1</xdr:row>
      <xdr:rowOff>87085</xdr:rowOff>
    </xdr:from>
    <xdr:ext cx="1073634" cy="841154"/>
    <xdr:sp macro="" textlink="">
      <xdr:nvSpPr>
        <xdr:cNvPr id="69" name="TextBox 68"/>
        <xdr:cNvSpPr txBox="1"/>
      </xdr:nvSpPr>
      <xdr:spPr>
        <a:xfrm>
          <a:off x="18150537" y="261256"/>
          <a:ext cx="1073634" cy="84115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IN" sz="1200" b="1"/>
            <a:t>Event_11</a:t>
          </a:r>
        </a:p>
        <a:p>
          <a:pPr lvl="0" algn="l"/>
          <a:r>
            <a:rPr lang="en-IN" sz="1200" b="0"/>
            <a:t>Days: 3</a:t>
          </a:r>
          <a:r>
            <a:rPr lang="en-IN" sz="1200"/>
            <a:t/>
          </a:r>
          <a:br>
            <a:rPr lang="en-IN" sz="1200"/>
          </a:br>
          <a:r>
            <a:rPr lang="en-IN" sz="1200"/>
            <a:t>GMV: 47.31</a:t>
          </a:r>
          <a:br>
            <a:rPr lang="en-IN" sz="1200"/>
          </a:br>
          <a:r>
            <a:rPr lang="en-IN" sz="1200"/>
            <a:t>Traffic: 17.36</a:t>
          </a:r>
        </a:p>
      </xdr:txBody>
    </xdr:sp>
    <xdr:clientData/>
  </xdr:oneCellAnchor>
  <xdr:twoCellAnchor>
    <xdr:from>
      <xdr:col>21</xdr:col>
      <xdr:colOff>384245</xdr:colOff>
      <xdr:row>7</xdr:row>
      <xdr:rowOff>152395</xdr:rowOff>
    </xdr:from>
    <xdr:to>
      <xdr:col>28</xdr:col>
      <xdr:colOff>206829</xdr:colOff>
      <xdr:row>27</xdr:row>
      <xdr:rowOff>76195</xdr:rowOff>
    </xdr:to>
    <xdr:sp macro="" textlink="">
      <xdr:nvSpPr>
        <xdr:cNvPr id="37" name="Rectangle 36"/>
        <xdr:cNvSpPr/>
      </xdr:nvSpPr>
      <xdr:spPr>
        <a:xfrm>
          <a:off x="14557445" y="1371595"/>
          <a:ext cx="4546984" cy="3407229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321128</xdr:colOff>
      <xdr:row>6</xdr:row>
      <xdr:rowOff>57381</xdr:rowOff>
    </xdr:from>
    <xdr:to>
      <xdr:col>27</xdr:col>
      <xdr:colOff>464668</xdr:colOff>
      <xdr:row>7</xdr:row>
      <xdr:rowOff>141513</xdr:rowOff>
    </xdr:to>
    <xdr:cxnSp macro="">
      <xdr:nvCxnSpPr>
        <xdr:cNvPr id="70" name="Straight Arrow Connector 69"/>
        <xdr:cNvCxnSpPr>
          <a:stCxn id="68" idx="0"/>
          <a:endCxn id="69" idx="2"/>
        </xdr:cNvCxnSpPr>
      </xdr:nvCxnSpPr>
      <xdr:spPr>
        <a:xfrm flipV="1">
          <a:off x="18543814" y="1102410"/>
          <a:ext cx="143540" cy="25830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174172</xdr:colOff>
      <xdr:row>31</xdr:row>
      <xdr:rowOff>141514</xdr:rowOff>
    </xdr:from>
    <xdr:to>
      <xdr:col>29</xdr:col>
      <xdr:colOff>489857</xdr:colOff>
      <xdr:row>46</xdr:row>
      <xdr:rowOff>141514</xdr:rowOff>
    </xdr:to>
    <xdr:sp macro="" textlink="">
      <xdr:nvSpPr>
        <xdr:cNvPr id="74" name="TextBox 73"/>
        <xdr:cNvSpPr txBox="1"/>
      </xdr:nvSpPr>
      <xdr:spPr>
        <a:xfrm>
          <a:off x="174172" y="5540828"/>
          <a:ext cx="19888199" cy="2612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Trend Line – Traffic vs GMV Analysis:</a:t>
          </a:r>
        </a:p>
        <a:p>
          <a:pPr algn="l"/>
          <a:endParaRPr lang="en-IN" sz="900" b="1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Overall Pattern: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Both Traffic and GMV show similar directional trends, suggesting a positive correlation between them.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Spikes in GMV are almost always accompanied by spikes in Traffic, especially around event periods.</a:t>
          </a:r>
        </a:p>
        <a:p>
          <a:pPr algn="l"/>
          <a:endParaRPr lang="en-IN" sz="900" b="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Event Impact (Late Feb – Early Mar):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A sharp spike around late Feb to early Mar is clearly visible, marking the March events (Event_7, Event_8).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This is the highest peak in both traffic and GMV during the 4-month period, confirming the strong impact of those events.</a:t>
          </a:r>
        </a:p>
        <a:p>
          <a:pPr algn="l"/>
          <a:endParaRPr lang="en-IN" sz="900" b="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Post-March Dip: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After mid-March, both metrics show a drop and relative flattening, suggesting a return to BAU or less impactful events in April.</a:t>
          </a:r>
        </a:p>
        <a:p>
          <a:pPr algn="l"/>
          <a:endParaRPr lang="en-IN" sz="900" b="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April Recovery Attempts: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Some recovery and mini-spikes in April, though not as high as March, indicating moderate performance from April events.</a:t>
          </a:r>
        </a:p>
        <a:p>
          <a:pPr algn="l"/>
          <a:endParaRPr lang="en-IN" sz="900" b="0">
            <a:latin typeface="Verdana" pitchFamily="34" charset="0"/>
            <a:ea typeface="Verdana" pitchFamily="34" charset="0"/>
          </a:endParaRPr>
        </a:p>
        <a:p>
          <a:pPr algn="l"/>
          <a:r>
            <a:rPr lang="en-IN" sz="900" b="1">
              <a:latin typeface="Verdana" pitchFamily="34" charset="0"/>
              <a:ea typeface="Verdana" pitchFamily="34" charset="0"/>
            </a:rPr>
            <a:t>BAU Consistency:</a:t>
          </a:r>
        </a:p>
        <a:p>
          <a:pPr lvl="1" algn="l"/>
          <a:r>
            <a:rPr lang="en-IN" sz="900" b="0">
              <a:latin typeface="Verdana" pitchFamily="34" charset="0"/>
              <a:ea typeface="Verdana" pitchFamily="34" charset="0"/>
            </a:rPr>
            <a:t>In non-event periods, Traffic hovers around 55–65 and GMV around 35–45, showing consistency with MoM–BAU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kasi" refreshedDate="45842.459749305555" createdVersion="4" refreshedVersion="4" minRefreshableVersion="3" recordCount="121">
  <cacheSource type="worksheet">
    <worksheetSource ref="A2:F123" sheet="Regression for - April_GMV"/>
  </cacheSource>
  <cacheFields count="6">
    <cacheField name="Date" numFmtId="14">
      <sharedItems containsSemiMixedTypes="0" containsNonDate="0" containsDate="1" containsString="0" minDate="2024-01-01T00:00:00" maxDate="2024-05-01T00:00:00"/>
    </cacheField>
    <cacheField name="Month" numFmtId="0">
      <sharedItems count="4">
        <s v="Jan"/>
        <s v="Feb"/>
        <s v="Mar"/>
        <s v="Apr"/>
      </sharedItems>
    </cacheField>
    <cacheField name="Day" numFmtId="14">
      <sharedItems count="7">
        <s v="Monday"/>
        <s v="Tuesday"/>
        <s v="Wednesday"/>
        <s v="Thursday"/>
        <s v="Friday"/>
        <s v="Saturday"/>
        <s v="Sunday"/>
      </sharedItems>
    </cacheField>
    <cacheField name="Event Tag" numFmtId="0">
      <sharedItems/>
    </cacheField>
    <cacheField name="GMV" numFmtId="164">
      <sharedItems containsSemiMixedTypes="0" containsString="0" containsNumber="1" minValue="30.220930520869999" maxValue="73.344776446081752"/>
    </cacheField>
    <cacheField name="Traffic" numFmtId="164">
      <sharedItems containsSemiMixedTypes="0" containsString="0" containsNumber="1" minValue="11.197288750686999" maxValue="22.07610854745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d v="2024-01-01T00:00:00"/>
    <x v="0"/>
    <x v="0"/>
    <s v="BAU"/>
    <n v="31.826249850331749"/>
    <n v="14.601633505413499"/>
  </r>
  <r>
    <d v="2024-01-02T00:00:00"/>
    <x v="0"/>
    <x v="1"/>
    <s v="Event"/>
    <n v="42.033251143374748"/>
    <n v="17.865593839112499"/>
  </r>
  <r>
    <d v="2024-01-03T00:00:00"/>
    <x v="0"/>
    <x v="2"/>
    <s v="Event"/>
    <n v="43.170105545680997"/>
    <n v="17.119781044457"/>
  </r>
  <r>
    <d v="2024-01-04T00:00:00"/>
    <x v="0"/>
    <x v="3"/>
    <s v="Event"/>
    <n v="43.894944887149244"/>
    <n v="17.316489860799997"/>
  </r>
  <r>
    <d v="2024-01-05T00:00:00"/>
    <x v="0"/>
    <x v="4"/>
    <s v="BAU"/>
    <n v="39.475195154733498"/>
    <n v="15.056855706275499"/>
  </r>
  <r>
    <d v="2024-01-06T00:00:00"/>
    <x v="0"/>
    <x v="5"/>
    <s v="Event"/>
    <n v="43.174247027526746"/>
    <n v="15.991704296743498"/>
  </r>
  <r>
    <d v="2024-01-07T00:00:00"/>
    <x v="0"/>
    <x v="6"/>
    <s v="Event"/>
    <n v="47.020299658698249"/>
    <n v="16.591219766920499"/>
  </r>
  <r>
    <d v="2024-01-08T00:00:00"/>
    <x v="0"/>
    <x v="0"/>
    <s v="Event"/>
    <n v="40.917548463336246"/>
    <n v="15.606005098592998"/>
  </r>
  <r>
    <d v="2024-01-09T00:00:00"/>
    <x v="0"/>
    <x v="1"/>
    <s v="BAU"/>
    <n v="38.799985158571744"/>
    <n v="15.298911055382497"/>
  </r>
  <r>
    <d v="2024-01-10T00:00:00"/>
    <x v="0"/>
    <x v="2"/>
    <s v="BAU"/>
    <n v="37.74220636915075"/>
    <n v="15.142614215774499"/>
  </r>
  <r>
    <d v="2024-01-11T00:00:00"/>
    <x v="0"/>
    <x v="3"/>
    <s v="BAU"/>
    <n v="34.139712037440745"/>
    <n v="14.581087560779999"/>
  </r>
  <r>
    <d v="2024-01-12T00:00:00"/>
    <x v="0"/>
    <x v="4"/>
    <s v="Event"/>
    <n v="49.432007144713999"/>
    <n v="18.695661290929998"/>
  </r>
  <r>
    <d v="2024-01-13T00:00:00"/>
    <x v="0"/>
    <x v="5"/>
    <s v="Event"/>
    <n v="51.836579300243244"/>
    <n v="18.980285782009499"/>
  </r>
  <r>
    <d v="2024-01-14T00:00:00"/>
    <x v="0"/>
    <x v="6"/>
    <s v="Event"/>
    <n v="50.706025298945001"/>
    <n v="18.172744325443499"/>
  </r>
  <r>
    <d v="2024-01-15T00:00:00"/>
    <x v="0"/>
    <x v="0"/>
    <s v="Event"/>
    <n v="43.099116008955747"/>
    <n v="16.942804613286498"/>
  </r>
  <r>
    <d v="2024-01-16T00:00:00"/>
    <x v="0"/>
    <x v="1"/>
    <s v="Event"/>
    <n v="41.943807348850747"/>
    <n v="16.730064653178498"/>
  </r>
  <r>
    <d v="2024-01-17T00:00:00"/>
    <x v="0"/>
    <x v="2"/>
    <s v="Event"/>
    <n v="44.500802566433244"/>
    <n v="17.089696861230497"/>
  </r>
  <r>
    <d v="2024-01-18T00:00:00"/>
    <x v="0"/>
    <x v="3"/>
    <s v="Event"/>
    <n v="49.258904574606248"/>
    <n v="16.829447364177497"/>
  </r>
  <r>
    <d v="2024-01-19T00:00:00"/>
    <x v="0"/>
    <x v="4"/>
    <s v="Event"/>
    <n v="37.253489927424994"/>
    <n v="15.502442352819498"/>
  </r>
  <r>
    <d v="2024-01-20T00:00:00"/>
    <x v="0"/>
    <x v="5"/>
    <s v="Event"/>
    <n v="38.228388541954999"/>
    <n v="16.085586722965498"/>
  </r>
  <r>
    <d v="2024-01-21T00:00:00"/>
    <x v="0"/>
    <x v="6"/>
    <s v="Event"/>
    <n v="41.360555411518995"/>
    <n v="16.089289261916001"/>
  </r>
  <r>
    <d v="2024-01-22T00:00:00"/>
    <x v="0"/>
    <x v="0"/>
    <s v="Event"/>
    <n v="37.146498926484"/>
    <n v="13.996232380188498"/>
  </r>
  <r>
    <d v="2024-01-23T00:00:00"/>
    <x v="0"/>
    <x v="1"/>
    <s v="BAU"/>
    <n v="31.315330391149999"/>
    <n v="13.161760418657499"/>
  </r>
  <r>
    <d v="2024-01-24T00:00:00"/>
    <x v="0"/>
    <x v="2"/>
    <s v="BAU"/>
    <n v="32.011558394517998"/>
    <n v="13.161587845438499"/>
  </r>
  <r>
    <d v="2024-01-25T00:00:00"/>
    <x v="0"/>
    <x v="3"/>
    <s v="BAU"/>
    <n v="32.571578656007247"/>
    <n v="12.682933315539499"/>
  </r>
  <r>
    <d v="2024-01-26T00:00:00"/>
    <x v="0"/>
    <x v="4"/>
    <s v="BAU"/>
    <n v="34.771603618048999"/>
    <n v="12.230679893061499"/>
  </r>
  <r>
    <d v="2024-01-27T00:00:00"/>
    <x v="0"/>
    <x v="5"/>
    <s v="BAU"/>
    <n v="33.186308908702749"/>
    <n v="11.983043162739998"/>
  </r>
  <r>
    <d v="2024-01-28T00:00:00"/>
    <x v="0"/>
    <x v="6"/>
    <s v="BAU"/>
    <n v="35.032102668215494"/>
    <n v="12.114683441490499"/>
  </r>
  <r>
    <d v="2024-01-29T00:00:00"/>
    <x v="0"/>
    <x v="0"/>
    <s v="BAU"/>
    <n v="31.818456999719999"/>
    <n v="12.116556444811"/>
  </r>
  <r>
    <d v="2024-01-30T00:00:00"/>
    <x v="0"/>
    <x v="1"/>
    <s v="BAU"/>
    <n v="32.659824805787494"/>
    <n v="13.030270006123498"/>
  </r>
  <r>
    <d v="2024-01-31T00:00:00"/>
    <x v="0"/>
    <x v="2"/>
    <s v="BAU"/>
    <n v="35.264164104574249"/>
    <n v="13.699093086873999"/>
  </r>
  <r>
    <d v="2024-02-01T00:00:00"/>
    <x v="1"/>
    <x v="3"/>
    <s v="BAU"/>
    <n v="38.700113168562496"/>
    <n v="15.803182976730497"/>
  </r>
  <r>
    <d v="2024-02-02T00:00:00"/>
    <x v="1"/>
    <x v="4"/>
    <s v="Event"/>
    <n v="43.301963336562999"/>
    <n v="17.958868366438999"/>
  </r>
  <r>
    <d v="2024-02-03T00:00:00"/>
    <x v="1"/>
    <x v="5"/>
    <s v="Event"/>
    <n v="43.657504314969998"/>
    <n v="16.5582530919195"/>
  </r>
  <r>
    <d v="2024-02-04T00:00:00"/>
    <x v="1"/>
    <x v="6"/>
    <s v="Event"/>
    <n v="49.695474248095991"/>
    <n v="17.442727170498497"/>
  </r>
  <r>
    <d v="2024-02-05T00:00:00"/>
    <x v="1"/>
    <x v="0"/>
    <s v="BAU"/>
    <n v="39.875287991170744"/>
    <n v="15.644293646208498"/>
  </r>
  <r>
    <d v="2024-02-06T00:00:00"/>
    <x v="1"/>
    <x v="1"/>
    <s v="Event"/>
    <n v="49.279670944807002"/>
    <n v="16.770963857309997"/>
  </r>
  <r>
    <d v="2024-02-07T00:00:00"/>
    <x v="1"/>
    <x v="2"/>
    <s v="Event"/>
    <n v="46.2486126663525"/>
    <n v="16.837206022545999"/>
  </r>
  <r>
    <d v="2024-02-08T00:00:00"/>
    <x v="1"/>
    <x v="3"/>
    <s v="Event"/>
    <n v="44.54211525606425"/>
    <n v="18.054256591312498"/>
  </r>
  <r>
    <d v="2024-02-09T00:00:00"/>
    <x v="1"/>
    <x v="4"/>
    <s v="Event"/>
    <n v="42.549161754123745"/>
    <n v="17.813206838030499"/>
  </r>
  <r>
    <d v="2024-02-10T00:00:00"/>
    <x v="1"/>
    <x v="5"/>
    <s v="Event"/>
    <n v="46.655126984365246"/>
    <n v="18.138505409531"/>
  </r>
  <r>
    <d v="2024-02-11T00:00:00"/>
    <x v="1"/>
    <x v="6"/>
    <s v="Event"/>
    <n v="49.987559006825244"/>
    <n v="18.0742828699745"/>
  </r>
  <r>
    <d v="2024-02-12T00:00:00"/>
    <x v="1"/>
    <x v="0"/>
    <s v="Event"/>
    <n v="47.085684744459996"/>
    <n v="18.032413103678998"/>
  </r>
  <r>
    <d v="2024-02-13T00:00:00"/>
    <x v="1"/>
    <x v="1"/>
    <s v="BAU"/>
    <n v="33.281013390665997"/>
    <n v="14.252639203647"/>
  </r>
  <r>
    <d v="2024-02-14T00:00:00"/>
    <x v="1"/>
    <x v="2"/>
    <s v="BAU"/>
    <n v="31.429260887920499"/>
    <n v="13.691987741405999"/>
  </r>
  <r>
    <d v="2024-02-15T00:00:00"/>
    <x v="1"/>
    <x v="3"/>
    <s v="BAU"/>
    <n v="31.857697105897749"/>
    <n v="13.551813522344499"/>
  </r>
  <r>
    <d v="2024-02-16T00:00:00"/>
    <x v="1"/>
    <x v="4"/>
    <s v="Event"/>
    <n v="35.460917921012744"/>
    <n v="15.08927027673"/>
  </r>
  <r>
    <d v="2024-02-17T00:00:00"/>
    <x v="1"/>
    <x v="5"/>
    <s v="Event"/>
    <n v="36.59551653970275"/>
    <n v="15.378746281086499"/>
  </r>
  <r>
    <d v="2024-02-18T00:00:00"/>
    <x v="1"/>
    <x v="6"/>
    <s v="Event"/>
    <n v="40.806399660994742"/>
    <n v="15.851714328787999"/>
  </r>
  <r>
    <d v="2024-02-19T00:00:00"/>
    <x v="1"/>
    <x v="0"/>
    <s v="BAU"/>
    <n v="33.558693773360744"/>
    <n v="13.619305870260998"/>
  </r>
  <r>
    <d v="2024-02-20T00:00:00"/>
    <x v="1"/>
    <x v="1"/>
    <s v="BAU"/>
    <n v="33.449153236817999"/>
    <n v="13.756561266343999"/>
  </r>
  <r>
    <d v="2024-02-21T00:00:00"/>
    <x v="1"/>
    <x v="2"/>
    <s v="BAU"/>
    <n v="33.888335618379493"/>
    <n v="13.429424076412499"/>
  </r>
  <r>
    <d v="2024-02-22T00:00:00"/>
    <x v="1"/>
    <x v="3"/>
    <s v="BAU"/>
    <n v="32.94717584076475"/>
    <n v="13.243494598542"/>
  </r>
  <r>
    <d v="2024-02-23T00:00:00"/>
    <x v="1"/>
    <x v="4"/>
    <s v="BAU"/>
    <n v="30.301094805988246"/>
    <n v="13.517097110607999"/>
  </r>
  <r>
    <d v="2024-02-24T00:00:00"/>
    <x v="1"/>
    <x v="5"/>
    <s v="BAU"/>
    <n v="34.149281087333996"/>
    <n v="13.889671012541999"/>
  </r>
  <r>
    <d v="2024-02-25T00:00:00"/>
    <x v="1"/>
    <x v="6"/>
    <s v="BAU"/>
    <n v="36.880092197498001"/>
    <n v="14.136798457235999"/>
  </r>
  <r>
    <d v="2024-02-26T00:00:00"/>
    <x v="1"/>
    <x v="0"/>
    <s v="BAU"/>
    <n v="32.918734541896249"/>
    <n v="13.926810585830999"/>
  </r>
  <r>
    <d v="2024-02-27T00:00:00"/>
    <x v="1"/>
    <x v="1"/>
    <s v="BAU"/>
    <n v="31.905571835849997"/>
    <n v="13.962806374965497"/>
  </r>
  <r>
    <d v="2024-02-28T00:00:00"/>
    <x v="1"/>
    <x v="2"/>
    <s v="BAU"/>
    <n v="32.453963098486746"/>
    <n v="14.777728256115498"/>
  </r>
  <r>
    <d v="2024-02-29T00:00:00"/>
    <x v="1"/>
    <x v="3"/>
    <s v="BAU"/>
    <n v="32.449604198056747"/>
    <n v="14.998954796214999"/>
  </r>
  <r>
    <d v="2024-03-01T00:00:00"/>
    <x v="2"/>
    <x v="4"/>
    <s v="Event"/>
    <n v="58.640746011634747"/>
    <n v="19.166135460985501"/>
  </r>
  <r>
    <d v="2024-03-02T00:00:00"/>
    <x v="2"/>
    <x v="5"/>
    <s v="Event"/>
    <n v="73.344776446081752"/>
    <n v="21.948076735786497"/>
  </r>
  <r>
    <d v="2024-03-03T00:00:00"/>
    <x v="2"/>
    <x v="6"/>
    <s v="Event"/>
    <n v="62.900056621991496"/>
    <n v="22.076108547453995"/>
  </r>
  <r>
    <d v="2024-03-04T00:00:00"/>
    <x v="2"/>
    <x v="0"/>
    <s v="Event"/>
    <n v="49.474563805566753"/>
    <n v="18.517995864426499"/>
  </r>
  <r>
    <d v="2024-03-05T00:00:00"/>
    <x v="2"/>
    <x v="1"/>
    <s v="Event"/>
    <n v="49.656755314795745"/>
    <n v="18.500291538962998"/>
  </r>
  <r>
    <d v="2024-03-06T00:00:00"/>
    <x v="2"/>
    <x v="2"/>
    <s v="Event"/>
    <n v="46.391697258027996"/>
    <n v="18.044311572988999"/>
  </r>
  <r>
    <d v="2024-03-07T00:00:00"/>
    <x v="2"/>
    <x v="3"/>
    <s v="Event"/>
    <n v="45.598639019081247"/>
    <n v="19.381529545299998"/>
  </r>
  <r>
    <d v="2024-03-08T00:00:00"/>
    <x v="2"/>
    <x v="4"/>
    <s v="Event"/>
    <n v="46.169572324762996"/>
    <n v="18.06008580324"/>
  </r>
  <r>
    <d v="2024-03-09T00:00:00"/>
    <x v="2"/>
    <x v="5"/>
    <s v="Event"/>
    <n v="49.866632159002243"/>
    <n v="18.755589611927999"/>
  </r>
  <r>
    <d v="2024-03-10T00:00:00"/>
    <x v="2"/>
    <x v="6"/>
    <s v="Event"/>
    <n v="66.354170929728241"/>
    <n v="20.517702961333498"/>
  </r>
  <r>
    <d v="2024-03-11T00:00:00"/>
    <x v="2"/>
    <x v="0"/>
    <s v="BAU"/>
    <n v="34.064880561664999"/>
    <n v="14.589171902441498"/>
  </r>
  <r>
    <d v="2024-03-12T00:00:00"/>
    <x v="2"/>
    <x v="1"/>
    <s v="BAU"/>
    <n v="34.935489851221"/>
    <n v="14.342987771508499"/>
  </r>
  <r>
    <d v="2024-03-13T00:00:00"/>
    <x v="2"/>
    <x v="2"/>
    <s v="BAU"/>
    <n v="35.829517175406004"/>
    <n v="14.419654397206498"/>
  </r>
  <r>
    <d v="2024-03-14T00:00:00"/>
    <x v="2"/>
    <x v="3"/>
    <s v="Event"/>
    <n v="40.76772021048825"/>
    <n v="16.250617973277997"/>
  </r>
  <r>
    <d v="2024-03-15T00:00:00"/>
    <x v="2"/>
    <x v="4"/>
    <s v="Event"/>
    <n v="39.02008120267525"/>
    <n v="15.366925664356499"/>
  </r>
  <r>
    <d v="2024-03-16T00:00:00"/>
    <x v="2"/>
    <x v="5"/>
    <s v="Event"/>
    <n v="42.055064597265748"/>
    <n v="15.798064818366999"/>
  </r>
  <r>
    <d v="2024-03-17T00:00:00"/>
    <x v="2"/>
    <x v="6"/>
    <s v="Event"/>
    <n v="48.133872373623248"/>
    <n v="16.179591118229499"/>
  </r>
  <r>
    <d v="2024-03-18T00:00:00"/>
    <x v="2"/>
    <x v="0"/>
    <s v="BAU"/>
    <n v="35.976581632691499"/>
    <n v="13.373747803825498"/>
  </r>
  <r>
    <d v="2024-03-19T00:00:00"/>
    <x v="2"/>
    <x v="1"/>
    <s v="BAU"/>
    <n v="35.971400963714245"/>
    <n v="13.121437972389499"/>
  </r>
  <r>
    <d v="2024-03-20T00:00:00"/>
    <x v="2"/>
    <x v="2"/>
    <s v="BAU"/>
    <n v="35.382753044569995"/>
    <n v="13.050027693384498"/>
  </r>
  <r>
    <d v="2024-03-21T00:00:00"/>
    <x v="2"/>
    <x v="3"/>
    <s v="BAU"/>
    <n v="33.980535838344501"/>
    <n v="12.683379021559999"/>
  </r>
  <r>
    <d v="2024-03-22T00:00:00"/>
    <x v="2"/>
    <x v="4"/>
    <s v="BAU"/>
    <n v="32.359290729195749"/>
    <n v="12.062369102816499"/>
  </r>
  <r>
    <d v="2024-03-23T00:00:00"/>
    <x v="2"/>
    <x v="5"/>
    <s v="BAU"/>
    <n v="34.197977585833499"/>
    <n v="12.991954210104998"/>
  </r>
  <r>
    <d v="2024-03-24T00:00:00"/>
    <x v="2"/>
    <x v="6"/>
    <s v="BAU"/>
    <n v="35.70870667021525"/>
    <n v="13.047607775689499"/>
  </r>
  <r>
    <d v="2024-03-25T00:00:00"/>
    <x v="2"/>
    <x v="0"/>
    <s v="BAU"/>
    <n v="30.220930520869999"/>
    <n v="11.197288750686999"/>
  </r>
  <r>
    <d v="2024-03-26T00:00:00"/>
    <x v="2"/>
    <x v="1"/>
    <s v="BAU"/>
    <n v="32.874330612733246"/>
    <n v="12.921823308497999"/>
  </r>
  <r>
    <d v="2024-03-27T00:00:00"/>
    <x v="2"/>
    <x v="2"/>
    <s v="BAU"/>
    <n v="34.587838587879745"/>
    <n v="13.358726797285998"/>
  </r>
  <r>
    <d v="2024-03-28T00:00:00"/>
    <x v="2"/>
    <x v="3"/>
    <s v="BAU"/>
    <n v="37.759679874352749"/>
    <n v="13.649572358278999"/>
  </r>
  <r>
    <d v="2024-03-29T00:00:00"/>
    <x v="2"/>
    <x v="4"/>
    <s v="BAU"/>
    <n v="40.368898193572498"/>
    <n v="13.516395788616499"/>
  </r>
  <r>
    <d v="2024-03-30T00:00:00"/>
    <x v="2"/>
    <x v="5"/>
    <s v="BAU"/>
    <n v="39.920976953660997"/>
    <n v="12.854844138837999"/>
  </r>
  <r>
    <d v="2024-03-31T00:00:00"/>
    <x v="2"/>
    <x v="6"/>
    <s v="BAU"/>
    <n v="43.874541758650992"/>
    <n v="13.28768372295"/>
  </r>
  <r>
    <d v="2024-04-01T00:00:00"/>
    <x v="3"/>
    <x v="0"/>
    <s v="BAU"/>
    <n v="33.37233162238681"/>
    <n v="13.302601518488279"/>
  </r>
  <r>
    <d v="2024-04-02T00:00:00"/>
    <x v="3"/>
    <x v="1"/>
    <s v="BAU"/>
    <n v="34.214711662673523"/>
    <n v="13.717827646356623"/>
  </r>
  <r>
    <d v="2024-04-03T00:00:00"/>
    <x v="3"/>
    <x v="2"/>
    <s v="BAU"/>
    <n v="34.275883225676608"/>
    <n v="13.725960595975122"/>
  </r>
  <r>
    <d v="2024-04-04T00:00:00"/>
    <x v="3"/>
    <x v="3"/>
    <s v="BAU"/>
    <n v="34.178884918256614"/>
    <n v="13.830486127350278"/>
  </r>
  <r>
    <d v="2024-04-05T00:00:00"/>
    <x v="3"/>
    <x v="4"/>
    <s v="Event"/>
    <n v="44.865149142610093"/>
    <n v="17.174341037247224"/>
  </r>
  <r>
    <d v="2024-04-06T00:00:00"/>
    <x v="3"/>
    <x v="5"/>
    <s v="Event"/>
    <n v="46.937131833094512"/>
    <n v="17.287590549077379"/>
  </r>
  <r>
    <d v="2024-04-07T00:00:00"/>
    <x v="3"/>
    <x v="6"/>
    <s v="Event"/>
    <n v="50.136476145275815"/>
    <n v="17.612808123951378"/>
  </r>
  <r>
    <d v="2024-04-08T00:00:00"/>
    <x v="3"/>
    <x v="0"/>
    <s v="Event"/>
    <n v="44.200914968282902"/>
    <n v="17.148689484349255"/>
  </r>
  <r>
    <d v="2024-04-09T00:00:00"/>
    <x v="3"/>
    <x v="1"/>
    <s v="Event"/>
    <n v="45.043295008569615"/>
    <n v="17.563915612217599"/>
  </r>
  <r>
    <d v="2024-04-10T00:00:00"/>
    <x v="3"/>
    <x v="2"/>
    <s v="Event"/>
    <n v="45.104466571572715"/>
    <n v="17.572048561836102"/>
  </r>
  <r>
    <d v="2024-04-11T00:00:00"/>
    <x v="3"/>
    <x v="3"/>
    <s v="Event"/>
    <n v="45.00746826415272"/>
    <n v="17.676574093211258"/>
  </r>
  <r>
    <d v="2024-04-12T00:00:00"/>
    <x v="3"/>
    <x v="4"/>
    <s v="Event"/>
    <n v="44.865149142610093"/>
    <n v="17.174341037247224"/>
  </r>
  <r>
    <d v="2024-04-13T00:00:00"/>
    <x v="3"/>
    <x v="5"/>
    <s v="Event"/>
    <n v="46.937131833094512"/>
    <n v="17.287590549077379"/>
  </r>
  <r>
    <d v="2024-04-14T00:00:00"/>
    <x v="3"/>
    <x v="6"/>
    <s v="Event"/>
    <n v="50.136476145275815"/>
    <n v="17.612808123951378"/>
  </r>
  <r>
    <d v="2024-04-15T00:00:00"/>
    <x v="3"/>
    <x v="0"/>
    <s v="BAU"/>
    <n v="33.37233162238681"/>
    <n v="13.302601518488279"/>
  </r>
  <r>
    <d v="2024-04-16T00:00:00"/>
    <x v="3"/>
    <x v="1"/>
    <s v="BAU"/>
    <n v="34.214711662673523"/>
    <n v="13.717827646356623"/>
  </r>
  <r>
    <d v="2024-04-17T00:00:00"/>
    <x v="3"/>
    <x v="2"/>
    <s v="Event"/>
    <n v="45.104466571572715"/>
    <n v="17.572048561836102"/>
  </r>
  <r>
    <d v="2024-04-18T00:00:00"/>
    <x v="3"/>
    <x v="3"/>
    <s v="Event"/>
    <n v="45.00746826415272"/>
    <n v="17.676574093211258"/>
  </r>
  <r>
    <d v="2024-04-19T00:00:00"/>
    <x v="3"/>
    <x v="4"/>
    <s v="Event"/>
    <n v="44.865149142610093"/>
    <n v="17.174341037247224"/>
  </r>
  <r>
    <d v="2024-04-20T00:00:00"/>
    <x v="3"/>
    <x v="5"/>
    <s v="Event"/>
    <n v="46.937131833094512"/>
    <n v="17.287590549077379"/>
  </r>
  <r>
    <d v="2024-04-21T00:00:00"/>
    <x v="3"/>
    <x v="6"/>
    <s v="Event"/>
    <n v="50.136476145275815"/>
    <n v="17.612808123951378"/>
  </r>
  <r>
    <d v="2024-04-22T00:00:00"/>
    <x v="3"/>
    <x v="0"/>
    <s v="BAU"/>
    <n v="33.37233162238681"/>
    <n v="13.302601518488279"/>
  </r>
  <r>
    <d v="2024-04-23T00:00:00"/>
    <x v="3"/>
    <x v="1"/>
    <s v="BAU"/>
    <n v="34.214711662673523"/>
    <n v="13.717827646356623"/>
  </r>
  <r>
    <d v="2024-04-24T00:00:00"/>
    <x v="3"/>
    <x v="2"/>
    <s v="BAU"/>
    <n v="34.275883225676608"/>
    <n v="13.725960595975122"/>
  </r>
  <r>
    <d v="2024-04-25T00:00:00"/>
    <x v="3"/>
    <x v="3"/>
    <s v="BAU"/>
    <n v="34.178884918256614"/>
    <n v="13.830486127350278"/>
  </r>
  <r>
    <d v="2024-04-26T00:00:00"/>
    <x v="3"/>
    <x v="4"/>
    <s v="Event"/>
    <n v="44.865149142610093"/>
    <n v="17.174341037247224"/>
  </r>
  <r>
    <d v="2024-04-27T00:00:00"/>
    <x v="3"/>
    <x v="5"/>
    <s v="Event"/>
    <n v="46.937131833094512"/>
    <n v="17.287590549077379"/>
  </r>
  <r>
    <d v="2024-04-28T00:00:00"/>
    <x v="3"/>
    <x v="6"/>
    <s v="Event"/>
    <n v="50.136476145275815"/>
    <n v="17.612808123951378"/>
  </r>
  <r>
    <d v="2024-04-29T00:00:00"/>
    <x v="3"/>
    <x v="0"/>
    <s v="BAU"/>
    <n v="33.37233162238681"/>
    <n v="13.302601518488279"/>
  </r>
  <r>
    <d v="2024-04-30T00:00:00"/>
    <x v="3"/>
    <x v="1"/>
    <s v="BAU"/>
    <n v="34.214711662673523"/>
    <n v="13.717827646356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6">
    <pivotField numFmtId="14"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dataField="1" numFmtId="164"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MV" fld="4" baseField="0" baseItem="0"/>
    <dataField name="Sum of Traffi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zoomScaleNormal="100" workbookViewId="0">
      <selection activeCell="K24" sqref="K24"/>
    </sheetView>
  </sheetViews>
  <sheetFormatPr defaultRowHeight="13.8"/>
  <cols>
    <col min="1" max="1" width="8.5" style="40" bestFit="1" customWidth="1"/>
    <col min="2" max="2" width="8.5" style="40" customWidth="1"/>
    <col min="3" max="3" width="7.296875" style="40" bestFit="1" customWidth="1"/>
    <col min="4" max="4" width="4.09765625" style="40" bestFit="1" customWidth="1"/>
    <col min="5" max="5" width="5.19921875" style="40" bestFit="1" customWidth="1"/>
    <col min="6" max="6" width="6.8984375" style="40" bestFit="1" customWidth="1"/>
    <col min="7" max="7" width="7" style="40" bestFit="1" customWidth="1"/>
    <col min="8" max="8" width="5.19921875" style="40" customWidth="1"/>
    <col min="9" max="9" width="10.59765625" style="2" customWidth="1"/>
    <col min="10" max="10" width="8.69921875" style="2" customWidth="1"/>
    <col min="11" max="11" width="40.19921875" style="2" bestFit="1" customWidth="1"/>
    <col min="12" max="12" width="8.296875" style="2" bestFit="1" customWidth="1"/>
  </cols>
  <sheetData>
    <row r="2" spans="1:12">
      <c r="A2" s="36" t="s">
        <v>0</v>
      </c>
      <c r="B2" s="36" t="s">
        <v>13</v>
      </c>
      <c r="C2" s="36" t="s">
        <v>1</v>
      </c>
      <c r="D2" s="36" t="s">
        <v>2</v>
      </c>
      <c r="E2" s="36" t="s">
        <v>3</v>
      </c>
      <c r="F2" s="36" t="s">
        <v>55</v>
      </c>
      <c r="G2" s="36" t="s">
        <v>54</v>
      </c>
      <c r="H2" s="35"/>
      <c r="I2" s="1"/>
    </row>
    <row r="3" spans="1:12">
      <c r="A3" s="37">
        <v>45292</v>
      </c>
      <c r="B3" s="37" t="str">
        <f>TEXT(A3, "dddd")</f>
        <v>Monday</v>
      </c>
      <c r="C3" s="35" t="s">
        <v>4</v>
      </c>
      <c r="D3" s="38">
        <v>31.826249850331749</v>
      </c>
      <c r="E3" s="38">
        <v>14.601633505413499</v>
      </c>
      <c r="F3" s="38" t="s">
        <v>56</v>
      </c>
      <c r="G3" s="35" t="s">
        <v>4</v>
      </c>
      <c r="H3" s="38"/>
      <c r="I3" s="4"/>
      <c r="K3" s="9" t="s">
        <v>5</v>
      </c>
    </row>
    <row r="4" spans="1:12">
      <c r="A4" s="37">
        <v>45293</v>
      </c>
      <c r="B4" s="37" t="str">
        <f t="shared" ref="B4:B67" si="0">TEXT(A4, "dddd")</f>
        <v>Tuesday</v>
      </c>
      <c r="C4" s="35" t="s">
        <v>6</v>
      </c>
      <c r="D4" s="38">
        <v>42.033251143374748</v>
      </c>
      <c r="E4" s="38">
        <v>17.865593839112499</v>
      </c>
      <c r="F4" s="38" t="s">
        <v>56</v>
      </c>
      <c r="G4" s="38" t="s">
        <v>57</v>
      </c>
      <c r="H4" s="38"/>
      <c r="I4" s="4"/>
    </row>
    <row r="5" spans="1:12">
      <c r="A5" s="37">
        <v>45294</v>
      </c>
      <c r="B5" s="37" t="str">
        <f t="shared" si="0"/>
        <v>Wednesday</v>
      </c>
      <c r="C5" s="35" t="s">
        <v>6</v>
      </c>
      <c r="D5" s="38">
        <v>43.170105545680997</v>
      </c>
      <c r="E5" s="38">
        <v>17.119781044457</v>
      </c>
      <c r="F5" s="38" t="s">
        <v>56</v>
      </c>
      <c r="G5" s="38" t="s">
        <v>57</v>
      </c>
      <c r="H5" s="38"/>
      <c r="I5" s="28"/>
      <c r="K5" s="13" t="s">
        <v>7</v>
      </c>
      <c r="L5" s="14" t="s">
        <v>11</v>
      </c>
    </row>
    <row r="6" spans="1:12">
      <c r="A6" s="37">
        <v>45295</v>
      </c>
      <c r="B6" s="37" t="str">
        <f t="shared" si="0"/>
        <v>Thursday</v>
      </c>
      <c r="C6" s="35" t="s">
        <v>6</v>
      </c>
      <c r="D6" s="38">
        <v>43.894944887149244</v>
      </c>
      <c r="E6" s="38">
        <v>17.316489860799997</v>
      </c>
      <c r="F6" s="38" t="s">
        <v>56</v>
      </c>
      <c r="G6" s="38" t="s">
        <v>57</v>
      </c>
      <c r="H6" s="38"/>
      <c r="I6" s="4"/>
      <c r="K6" s="11" t="s">
        <v>8</v>
      </c>
      <c r="L6" s="12">
        <v>10</v>
      </c>
    </row>
    <row r="7" spans="1:12">
      <c r="A7" s="37">
        <v>45296</v>
      </c>
      <c r="B7" s="37" t="str">
        <f t="shared" si="0"/>
        <v>Friday</v>
      </c>
      <c r="C7" s="35" t="s">
        <v>4</v>
      </c>
      <c r="D7" s="38">
        <v>39.475195154733498</v>
      </c>
      <c r="E7" s="38">
        <v>15.056855706275499</v>
      </c>
      <c r="F7" s="38" t="s">
        <v>56</v>
      </c>
      <c r="G7" s="35" t="s">
        <v>4</v>
      </c>
      <c r="H7" s="38"/>
      <c r="I7" s="4"/>
      <c r="K7" s="11" t="s">
        <v>9</v>
      </c>
      <c r="L7" s="12">
        <v>5</v>
      </c>
    </row>
    <row r="8" spans="1:12">
      <c r="A8" s="37">
        <v>45297</v>
      </c>
      <c r="B8" s="37" t="str">
        <f t="shared" si="0"/>
        <v>Saturday</v>
      </c>
      <c r="C8" s="35" t="s">
        <v>6</v>
      </c>
      <c r="D8" s="38">
        <v>43.174247027526746</v>
      </c>
      <c r="E8" s="38">
        <v>15.991704296743498</v>
      </c>
      <c r="F8" s="38" t="s">
        <v>56</v>
      </c>
      <c r="G8" s="38" t="s">
        <v>58</v>
      </c>
      <c r="H8" s="38"/>
      <c r="I8" s="4"/>
      <c r="K8" s="11" t="s">
        <v>10</v>
      </c>
      <c r="L8" s="12">
        <v>3</v>
      </c>
    </row>
    <row r="9" spans="1:12">
      <c r="A9" s="37">
        <v>45298</v>
      </c>
      <c r="B9" s="37" t="str">
        <f t="shared" si="0"/>
        <v>Sunday</v>
      </c>
      <c r="C9" s="35" t="s">
        <v>6</v>
      </c>
      <c r="D9" s="38">
        <v>47.020299658698249</v>
      </c>
      <c r="E9" s="38">
        <v>16.591219766920499</v>
      </c>
      <c r="F9" s="38" t="s">
        <v>56</v>
      </c>
      <c r="G9" s="38" t="s">
        <v>58</v>
      </c>
      <c r="H9" s="38"/>
      <c r="I9" s="4"/>
      <c r="K9" s="10" t="s">
        <v>12</v>
      </c>
      <c r="L9" s="12"/>
    </row>
    <row r="10" spans="1:12">
      <c r="A10" s="37">
        <v>45299</v>
      </c>
      <c r="B10" s="37" t="str">
        <f t="shared" si="0"/>
        <v>Monday</v>
      </c>
      <c r="C10" s="35" t="s">
        <v>6</v>
      </c>
      <c r="D10" s="38">
        <v>40.917548463336246</v>
      </c>
      <c r="E10" s="38">
        <v>15.606005098592998</v>
      </c>
      <c r="F10" s="38" t="s">
        <v>56</v>
      </c>
      <c r="G10" s="38" t="s">
        <v>58</v>
      </c>
      <c r="H10" s="38"/>
      <c r="I10" s="4"/>
      <c r="J10" s="1"/>
    </row>
    <row r="11" spans="1:12">
      <c r="A11" s="37">
        <v>45300</v>
      </c>
      <c r="B11" s="37" t="str">
        <f t="shared" si="0"/>
        <v>Tuesday</v>
      </c>
      <c r="C11" s="35" t="s">
        <v>4</v>
      </c>
      <c r="D11" s="38">
        <v>38.799985158571744</v>
      </c>
      <c r="E11" s="38">
        <v>15.298911055382497</v>
      </c>
      <c r="F11" s="38" t="s">
        <v>56</v>
      </c>
      <c r="G11" s="35" t="s">
        <v>4</v>
      </c>
      <c r="H11" s="38"/>
      <c r="I11" s="4"/>
      <c r="J11" s="5"/>
      <c r="K11" s="5"/>
      <c r="L11" s="5"/>
    </row>
    <row r="12" spans="1:12">
      <c r="A12" s="37">
        <v>45301</v>
      </c>
      <c r="B12" s="37" t="str">
        <f t="shared" si="0"/>
        <v>Wednesday</v>
      </c>
      <c r="C12" s="35" t="s">
        <v>4</v>
      </c>
      <c r="D12" s="38">
        <v>37.74220636915075</v>
      </c>
      <c r="E12" s="38">
        <v>15.142614215774499</v>
      </c>
      <c r="F12" s="38" t="s">
        <v>56</v>
      </c>
      <c r="G12" s="35" t="s">
        <v>4</v>
      </c>
      <c r="H12" s="38"/>
      <c r="I12" s="4"/>
      <c r="J12" s="5"/>
      <c r="K12" s="5"/>
      <c r="L12" s="5"/>
    </row>
    <row r="13" spans="1:12">
      <c r="A13" s="37">
        <v>45302</v>
      </c>
      <c r="B13" s="37" t="str">
        <f t="shared" si="0"/>
        <v>Thursday</v>
      </c>
      <c r="C13" s="35" t="s">
        <v>4</v>
      </c>
      <c r="D13" s="38">
        <v>34.139712037440745</v>
      </c>
      <c r="E13" s="38">
        <v>14.581087560779999</v>
      </c>
      <c r="F13" s="38" t="s">
        <v>56</v>
      </c>
      <c r="G13" s="35" t="s">
        <v>4</v>
      </c>
      <c r="H13" s="38"/>
      <c r="I13" s="4"/>
      <c r="J13" s="5"/>
      <c r="K13" s="5"/>
      <c r="L13" s="5"/>
    </row>
    <row r="14" spans="1:12">
      <c r="A14" s="37">
        <v>45303</v>
      </c>
      <c r="B14" s="37" t="str">
        <f t="shared" si="0"/>
        <v>Friday</v>
      </c>
      <c r="C14" s="35" t="s">
        <v>6</v>
      </c>
      <c r="D14" s="38">
        <v>49.432007144713999</v>
      </c>
      <c r="E14" s="38">
        <v>18.695661290929998</v>
      </c>
      <c r="F14" s="38" t="s">
        <v>56</v>
      </c>
      <c r="G14" s="38" t="s">
        <v>59</v>
      </c>
      <c r="H14" s="38"/>
      <c r="I14" s="4"/>
      <c r="J14" s="5"/>
      <c r="K14" s="5"/>
      <c r="L14" s="5"/>
    </row>
    <row r="15" spans="1:12">
      <c r="A15" s="37">
        <v>45304</v>
      </c>
      <c r="B15" s="37" t="str">
        <f t="shared" si="0"/>
        <v>Saturday</v>
      </c>
      <c r="C15" s="35" t="s">
        <v>6</v>
      </c>
      <c r="D15" s="38">
        <v>51.836579300243244</v>
      </c>
      <c r="E15" s="38">
        <v>18.980285782009499</v>
      </c>
      <c r="F15" s="38" t="s">
        <v>56</v>
      </c>
      <c r="G15" s="38" t="s">
        <v>59</v>
      </c>
      <c r="H15" s="38"/>
      <c r="I15" s="4"/>
      <c r="J15" s="5"/>
      <c r="K15" s="5"/>
      <c r="L15" s="5"/>
    </row>
    <row r="16" spans="1:12">
      <c r="A16" s="37">
        <v>45305</v>
      </c>
      <c r="B16" s="37" t="str">
        <f t="shared" si="0"/>
        <v>Sunday</v>
      </c>
      <c r="C16" s="35" t="s">
        <v>6</v>
      </c>
      <c r="D16" s="38">
        <v>50.706025298945001</v>
      </c>
      <c r="E16" s="38">
        <v>18.172744325443499</v>
      </c>
      <c r="F16" s="38" t="s">
        <v>56</v>
      </c>
      <c r="G16" s="38" t="s">
        <v>59</v>
      </c>
      <c r="H16" s="38"/>
      <c r="I16" s="4"/>
      <c r="J16" s="5"/>
      <c r="K16" s="5"/>
      <c r="L16" s="5"/>
    </row>
    <row r="17" spans="1:12">
      <c r="A17" s="37">
        <v>45306</v>
      </c>
      <c r="B17" s="37" t="str">
        <f t="shared" si="0"/>
        <v>Monday</v>
      </c>
      <c r="C17" s="35" t="s">
        <v>6</v>
      </c>
      <c r="D17" s="38">
        <v>43.099116008955747</v>
      </c>
      <c r="E17" s="38">
        <v>16.942804613286498</v>
      </c>
      <c r="F17" s="38" t="s">
        <v>56</v>
      </c>
      <c r="G17" s="38" t="s">
        <v>59</v>
      </c>
      <c r="H17" s="38"/>
      <c r="I17" s="4"/>
      <c r="J17" s="5"/>
      <c r="K17" s="5"/>
      <c r="L17" s="5"/>
    </row>
    <row r="18" spans="1:12">
      <c r="A18" s="37">
        <v>45307</v>
      </c>
      <c r="B18" s="37" t="str">
        <f t="shared" si="0"/>
        <v>Tuesday</v>
      </c>
      <c r="C18" s="35" t="s">
        <v>6</v>
      </c>
      <c r="D18" s="38">
        <v>41.943807348850747</v>
      </c>
      <c r="E18" s="38">
        <v>16.730064653178498</v>
      </c>
      <c r="F18" s="38" t="s">
        <v>56</v>
      </c>
      <c r="G18" s="38" t="s">
        <v>59</v>
      </c>
      <c r="H18" s="38"/>
      <c r="I18" s="4"/>
    </row>
    <row r="19" spans="1:12">
      <c r="A19" s="37">
        <v>45308</v>
      </c>
      <c r="B19" s="37" t="str">
        <f t="shared" si="0"/>
        <v>Wednesday</v>
      </c>
      <c r="C19" s="35" t="s">
        <v>6</v>
      </c>
      <c r="D19" s="38">
        <v>44.500802566433244</v>
      </c>
      <c r="E19" s="38">
        <v>17.089696861230497</v>
      </c>
      <c r="F19" s="38" t="s">
        <v>56</v>
      </c>
      <c r="G19" s="38" t="s">
        <v>59</v>
      </c>
      <c r="H19" s="38"/>
      <c r="I19" s="4"/>
      <c r="J19" s="1"/>
    </row>
    <row r="20" spans="1:12">
      <c r="A20" s="37">
        <v>45309</v>
      </c>
      <c r="B20" s="37" t="str">
        <f t="shared" si="0"/>
        <v>Thursday</v>
      </c>
      <c r="C20" s="35" t="s">
        <v>6</v>
      </c>
      <c r="D20" s="38">
        <v>49.258904574606248</v>
      </c>
      <c r="E20" s="38">
        <v>16.829447364177497</v>
      </c>
      <c r="F20" s="38" t="s">
        <v>56</v>
      </c>
      <c r="G20" s="38" t="s">
        <v>59</v>
      </c>
      <c r="H20" s="38"/>
      <c r="I20" s="4"/>
      <c r="J20" s="5"/>
      <c r="K20" s="5"/>
      <c r="L20" s="5"/>
    </row>
    <row r="21" spans="1:12">
      <c r="A21" s="37">
        <v>45310</v>
      </c>
      <c r="B21" s="37" t="str">
        <f t="shared" si="0"/>
        <v>Friday</v>
      </c>
      <c r="C21" s="35" t="s">
        <v>6</v>
      </c>
      <c r="D21" s="38">
        <v>37.253489927424994</v>
      </c>
      <c r="E21" s="38">
        <v>15.502442352819498</v>
      </c>
      <c r="F21" s="38" t="s">
        <v>56</v>
      </c>
      <c r="G21" s="38" t="s">
        <v>59</v>
      </c>
      <c r="H21" s="38"/>
      <c r="I21" s="4"/>
      <c r="J21" s="5"/>
      <c r="K21" s="5"/>
      <c r="L21" s="5"/>
    </row>
    <row r="22" spans="1:12">
      <c r="A22" s="37">
        <v>45311</v>
      </c>
      <c r="B22" s="37" t="str">
        <f t="shared" si="0"/>
        <v>Saturday</v>
      </c>
      <c r="C22" s="35" t="s">
        <v>6</v>
      </c>
      <c r="D22" s="38">
        <v>38.228388541954999</v>
      </c>
      <c r="E22" s="38">
        <v>16.085586722965498</v>
      </c>
      <c r="F22" s="38" t="s">
        <v>56</v>
      </c>
      <c r="G22" s="38" t="s">
        <v>59</v>
      </c>
      <c r="H22" s="38"/>
      <c r="I22" s="4"/>
      <c r="J22" s="5"/>
      <c r="K22" s="5"/>
      <c r="L22" s="5"/>
    </row>
    <row r="23" spans="1:12">
      <c r="A23" s="37">
        <v>45312</v>
      </c>
      <c r="B23" s="37" t="str">
        <f t="shared" si="0"/>
        <v>Sunday</v>
      </c>
      <c r="C23" s="35" t="s">
        <v>6</v>
      </c>
      <c r="D23" s="38">
        <v>41.360555411518995</v>
      </c>
      <c r="E23" s="38">
        <v>16.089289261916001</v>
      </c>
      <c r="F23" s="38" t="s">
        <v>56</v>
      </c>
      <c r="G23" s="38" t="s">
        <v>59</v>
      </c>
      <c r="H23" s="38"/>
      <c r="I23" s="4"/>
      <c r="J23" s="5"/>
      <c r="K23" s="5"/>
      <c r="L23" s="5"/>
    </row>
    <row r="24" spans="1:12">
      <c r="A24" s="37">
        <v>45313</v>
      </c>
      <c r="B24" s="37" t="str">
        <f t="shared" si="0"/>
        <v>Monday</v>
      </c>
      <c r="C24" s="35" t="s">
        <v>6</v>
      </c>
      <c r="D24" s="38">
        <v>37.146498926484</v>
      </c>
      <c r="E24" s="38">
        <v>13.996232380188498</v>
      </c>
      <c r="F24" s="38" t="s">
        <v>56</v>
      </c>
      <c r="G24" s="38" t="s">
        <v>59</v>
      </c>
      <c r="H24" s="38"/>
      <c r="I24" s="4"/>
      <c r="J24" s="5"/>
      <c r="K24" s="5"/>
      <c r="L24" s="5"/>
    </row>
    <row r="25" spans="1:12">
      <c r="A25" s="37">
        <v>45314</v>
      </c>
      <c r="B25" s="37" t="str">
        <f t="shared" si="0"/>
        <v>Tuesday</v>
      </c>
      <c r="C25" s="35" t="s">
        <v>4</v>
      </c>
      <c r="D25" s="38">
        <v>31.315330391149999</v>
      </c>
      <c r="E25" s="38">
        <v>13.161760418657499</v>
      </c>
      <c r="F25" s="38" t="s">
        <v>56</v>
      </c>
      <c r="G25" s="35" t="s">
        <v>4</v>
      </c>
      <c r="H25" s="38"/>
      <c r="I25" s="4"/>
      <c r="J25" s="5"/>
      <c r="K25" s="5"/>
      <c r="L25" s="5"/>
    </row>
    <row r="26" spans="1:12">
      <c r="A26" s="37">
        <v>45315</v>
      </c>
      <c r="B26" s="37" t="str">
        <f t="shared" si="0"/>
        <v>Wednesday</v>
      </c>
      <c r="C26" s="35" t="s">
        <v>4</v>
      </c>
      <c r="D26" s="38">
        <v>32.011558394517998</v>
      </c>
      <c r="E26" s="38">
        <v>13.161587845438499</v>
      </c>
      <c r="F26" s="38" t="s">
        <v>56</v>
      </c>
      <c r="G26" s="35" t="s">
        <v>4</v>
      </c>
      <c r="H26" s="38"/>
      <c r="I26" s="4"/>
      <c r="J26" s="5"/>
      <c r="K26" s="5"/>
      <c r="L26" s="5"/>
    </row>
    <row r="27" spans="1:12">
      <c r="A27" s="37">
        <v>45316</v>
      </c>
      <c r="B27" s="37" t="str">
        <f t="shared" si="0"/>
        <v>Thursday</v>
      </c>
      <c r="C27" s="35" t="s">
        <v>4</v>
      </c>
      <c r="D27" s="38">
        <v>32.571578656007247</v>
      </c>
      <c r="E27" s="38">
        <v>12.682933315539499</v>
      </c>
      <c r="F27" s="38" t="s">
        <v>56</v>
      </c>
      <c r="G27" s="35" t="s">
        <v>4</v>
      </c>
      <c r="H27" s="38"/>
      <c r="I27" s="4"/>
    </row>
    <row r="28" spans="1:12">
      <c r="A28" s="37">
        <v>45317</v>
      </c>
      <c r="B28" s="37" t="str">
        <f t="shared" si="0"/>
        <v>Friday</v>
      </c>
      <c r="C28" s="35" t="s">
        <v>4</v>
      </c>
      <c r="D28" s="38">
        <v>34.771603618048999</v>
      </c>
      <c r="E28" s="38">
        <v>12.230679893061499</v>
      </c>
      <c r="F28" s="38" t="s">
        <v>56</v>
      </c>
      <c r="G28" s="35" t="s">
        <v>4</v>
      </c>
      <c r="H28" s="38"/>
      <c r="I28" s="4"/>
    </row>
    <row r="29" spans="1:12">
      <c r="A29" s="37">
        <v>45318</v>
      </c>
      <c r="B29" s="37" t="str">
        <f t="shared" si="0"/>
        <v>Saturday</v>
      </c>
      <c r="C29" s="35" t="s">
        <v>4</v>
      </c>
      <c r="D29" s="38">
        <v>33.186308908702749</v>
      </c>
      <c r="E29" s="38">
        <v>11.983043162739998</v>
      </c>
      <c r="F29" s="38" t="s">
        <v>56</v>
      </c>
      <c r="G29" s="35" t="s">
        <v>4</v>
      </c>
      <c r="H29" s="38"/>
      <c r="I29" s="4"/>
      <c r="J29" s="5"/>
      <c r="K29" s="5"/>
      <c r="L29" s="5"/>
    </row>
    <row r="30" spans="1:12">
      <c r="A30" s="37">
        <v>45319</v>
      </c>
      <c r="B30" s="37" t="str">
        <f t="shared" si="0"/>
        <v>Sunday</v>
      </c>
      <c r="C30" s="35" t="s">
        <v>4</v>
      </c>
      <c r="D30" s="38">
        <v>35.032102668215494</v>
      </c>
      <c r="E30" s="38">
        <v>12.114683441490499</v>
      </c>
      <c r="F30" s="38" t="s">
        <v>56</v>
      </c>
      <c r="G30" s="35" t="s">
        <v>4</v>
      </c>
      <c r="H30" s="38"/>
      <c r="I30" s="4"/>
      <c r="J30" s="5"/>
      <c r="K30" s="5"/>
      <c r="L30" s="5"/>
    </row>
    <row r="31" spans="1:12">
      <c r="A31" s="37">
        <v>45320</v>
      </c>
      <c r="B31" s="37" t="str">
        <f t="shared" si="0"/>
        <v>Monday</v>
      </c>
      <c r="C31" s="35" t="s">
        <v>4</v>
      </c>
      <c r="D31" s="38">
        <v>31.818456999719999</v>
      </c>
      <c r="E31" s="38">
        <v>12.116556444811</v>
      </c>
      <c r="F31" s="38" t="s">
        <v>56</v>
      </c>
      <c r="G31" s="35" t="s">
        <v>4</v>
      </c>
      <c r="H31" s="38"/>
      <c r="I31" s="4"/>
      <c r="J31" s="5"/>
      <c r="K31" s="5"/>
      <c r="L31" s="5"/>
    </row>
    <row r="32" spans="1:12">
      <c r="A32" s="37">
        <v>45321</v>
      </c>
      <c r="B32" s="37" t="str">
        <f t="shared" si="0"/>
        <v>Tuesday</v>
      </c>
      <c r="C32" s="35" t="s">
        <v>4</v>
      </c>
      <c r="D32" s="38">
        <v>32.659824805787494</v>
      </c>
      <c r="E32" s="38">
        <v>13.030270006123498</v>
      </c>
      <c r="F32" s="38" t="s">
        <v>56</v>
      </c>
      <c r="G32" s="35" t="s">
        <v>4</v>
      </c>
      <c r="H32" s="38"/>
      <c r="I32" s="4"/>
      <c r="J32" s="5"/>
      <c r="K32" s="5"/>
      <c r="L32" s="5"/>
    </row>
    <row r="33" spans="1:12">
      <c r="A33" s="37">
        <v>45322</v>
      </c>
      <c r="B33" s="37" t="str">
        <f t="shared" si="0"/>
        <v>Wednesday</v>
      </c>
      <c r="C33" s="35" t="s">
        <v>4</v>
      </c>
      <c r="D33" s="38">
        <v>35.264164104574249</v>
      </c>
      <c r="E33" s="38">
        <v>13.699093086873999</v>
      </c>
      <c r="F33" s="38" t="s">
        <v>56</v>
      </c>
      <c r="G33" s="35" t="s">
        <v>4</v>
      </c>
      <c r="H33" s="38"/>
      <c r="I33" s="4"/>
      <c r="J33" s="5"/>
      <c r="K33" s="5"/>
      <c r="L33" s="5"/>
    </row>
    <row r="34" spans="1:12">
      <c r="A34" s="37">
        <v>45323</v>
      </c>
      <c r="B34" s="37" t="str">
        <f t="shared" si="0"/>
        <v>Thursday</v>
      </c>
      <c r="C34" s="35" t="s">
        <v>4</v>
      </c>
      <c r="D34" s="38">
        <v>38.700113168562496</v>
      </c>
      <c r="E34" s="38">
        <v>15.803182976730497</v>
      </c>
      <c r="F34" s="38" t="s">
        <v>60</v>
      </c>
      <c r="G34" s="35" t="s">
        <v>4</v>
      </c>
      <c r="H34" s="38"/>
      <c r="I34" s="4"/>
      <c r="J34" s="5"/>
      <c r="K34" s="5"/>
      <c r="L34" s="5"/>
    </row>
    <row r="35" spans="1:12">
      <c r="A35" s="37">
        <v>45324</v>
      </c>
      <c r="B35" s="37" t="str">
        <f t="shared" si="0"/>
        <v>Friday</v>
      </c>
      <c r="C35" s="35" t="s">
        <v>6</v>
      </c>
      <c r="D35" s="38">
        <v>43.301963336562999</v>
      </c>
      <c r="E35" s="38">
        <v>17.958868366438999</v>
      </c>
      <c r="F35" s="38" t="s">
        <v>60</v>
      </c>
      <c r="G35" s="38" t="s">
        <v>63</v>
      </c>
      <c r="H35" s="38"/>
      <c r="I35" s="4"/>
      <c r="J35" s="5"/>
      <c r="K35" s="5"/>
      <c r="L35" s="5"/>
    </row>
    <row r="36" spans="1:12">
      <c r="A36" s="37">
        <v>45325</v>
      </c>
      <c r="B36" s="37" t="str">
        <f t="shared" si="0"/>
        <v>Saturday</v>
      </c>
      <c r="C36" s="35" t="s">
        <v>6</v>
      </c>
      <c r="D36" s="38">
        <v>43.657504314969998</v>
      </c>
      <c r="E36" s="38">
        <v>16.5582530919195</v>
      </c>
      <c r="F36" s="38" t="s">
        <v>60</v>
      </c>
      <c r="G36" s="38" t="s">
        <v>63</v>
      </c>
      <c r="H36" s="38"/>
      <c r="I36" s="4"/>
    </row>
    <row r="37" spans="1:12">
      <c r="A37" s="37">
        <v>45326</v>
      </c>
      <c r="B37" s="37" t="str">
        <f t="shared" si="0"/>
        <v>Sunday</v>
      </c>
      <c r="C37" s="35" t="s">
        <v>6</v>
      </c>
      <c r="D37" s="38">
        <v>49.695474248095991</v>
      </c>
      <c r="E37" s="38">
        <v>17.442727170498497</v>
      </c>
      <c r="F37" s="38" t="s">
        <v>60</v>
      </c>
      <c r="G37" s="38" t="s">
        <v>63</v>
      </c>
      <c r="H37" s="38"/>
      <c r="I37" s="4"/>
    </row>
    <row r="38" spans="1:12">
      <c r="A38" s="37">
        <v>45327</v>
      </c>
      <c r="B38" s="37" t="str">
        <f t="shared" si="0"/>
        <v>Monday</v>
      </c>
      <c r="C38" s="35" t="s">
        <v>4</v>
      </c>
      <c r="D38" s="38">
        <v>39.875287991170744</v>
      </c>
      <c r="E38" s="38">
        <v>15.644293646208498</v>
      </c>
      <c r="F38" s="38" t="s">
        <v>60</v>
      </c>
      <c r="G38" s="35" t="s">
        <v>4</v>
      </c>
      <c r="H38" s="38"/>
      <c r="I38" s="4"/>
    </row>
    <row r="39" spans="1:12">
      <c r="A39" s="37">
        <v>45328</v>
      </c>
      <c r="B39" s="37" t="str">
        <f t="shared" si="0"/>
        <v>Tuesday</v>
      </c>
      <c r="C39" s="35" t="s">
        <v>6</v>
      </c>
      <c r="D39" s="38">
        <v>49.279670944807002</v>
      </c>
      <c r="E39" s="38">
        <v>16.770963857309997</v>
      </c>
      <c r="F39" s="38" t="s">
        <v>60</v>
      </c>
      <c r="G39" s="38" t="s">
        <v>64</v>
      </c>
      <c r="H39" s="38"/>
      <c r="I39" s="4"/>
    </row>
    <row r="40" spans="1:12">
      <c r="A40" s="37">
        <v>45329</v>
      </c>
      <c r="B40" s="37" t="str">
        <f t="shared" si="0"/>
        <v>Wednesday</v>
      </c>
      <c r="C40" s="35" t="s">
        <v>6</v>
      </c>
      <c r="D40" s="38">
        <v>46.2486126663525</v>
      </c>
      <c r="E40" s="38">
        <v>16.837206022545999</v>
      </c>
      <c r="F40" s="38" t="s">
        <v>60</v>
      </c>
      <c r="G40" s="38" t="s">
        <v>64</v>
      </c>
      <c r="H40" s="38"/>
      <c r="I40" s="4"/>
    </row>
    <row r="41" spans="1:12">
      <c r="A41" s="37">
        <v>45330</v>
      </c>
      <c r="B41" s="37" t="str">
        <f t="shared" si="0"/>
        <v>Thursday</v>
      </c>
      <c r="C41" s="35" t="s">
        <v>6</v>
      </c>
      <c r="D41" s="38">
        <v>44.54211525606425</v>
      </c>
      <c r="E41" s="38">
        <v>18.054256591312498</v>
      </c>
      <c r="F41" s="38" t="s">
        <v>60</v>
      </c>
      <c r="G41" s="38" t="s">
        <v>64</v>
      </c>
      <c r="H41" s="38"/>
      <c r="I41" s="4"/>
    </row>
    <row r="42" spans="1:12">
      <c r="A42" s="37">
        <v>45331</v>
      </c>
      <c r="B42" s="37" t="str">
        <f t="shared" si="0"/>
        <v>Friday</v>
      </c>
      <c r="C42" s="35" t="s">
        <v>6</v>
      </c>
      <c r="D42" s="38">
        <v>42.549161754123745</v>
      </c>
      <c r="E42" s="38">
        <v>17.813206838030499</v>
      </c>
      <c r="F42" s="38" t="s">
        <v>60</v>
      </c>
      <c r="G42" s="38" t="s">
        <v>64</v>
      </c>
      <c r="H42" s="38"/>
      <c r="I42" s="4"/>
    </row>
    <row r="43" spans="1:12">
      <c r="A43" s="37">
        <v>45332</v>
      </c>
      <c r="B43" s="37" t="str">
        <f t="shared" si="0"/>
        <v>Saturday</v>
      </c>
      <c r="C43" s="35" t="s">
        <v>6</v>
      </c>
      <c r="D43" s="38">
        <v>46.655126984365246</v>
      </c>
      <c r="E43" s="38">
        <v>18.138505409531</v>
      </c>
      <c r="F43" s="38" t="s">
        <v>60</v>
      </c>
      <c r="G43" s="38" t="s">
        <v>64</v>
      </c>
      <c r="H43" s="38"/>
      <c r="I43" s="4"/>
    </row>
    <row r="44" spans="1:12">
      <c r="A44" s="37">
        <v>45333</v>
      </c>
      <c r="B44" s="37" t="str">
        <f t="shared" si="0"/>
        <v>Sunday</v>
      </c>
      <c r="C44" s="35" t="s">
        <v>6</v>
      </c>
      <c r="D44" s="38">
        <v>49.987559006825244</v>
      </c>
      <c r="E44" s="38">
        <v>18.0742828699745</v>
      </c>
      <c r="F44" s="38" t="s">
        <v>60</v>
      </c>
      <c r="G44" s="38" t="s">
        <v>64</v>
      </c>
      <c r="H44" s="38"/>
      <c r="I44" s="4"/>
    </row>
    <row r="45" spans="1:12">
      <c r="A45" s="37">
        <v>45334</v>
      </c>
      <c r="B45" s="37" t="str">
        <f t="shared" si="0"/>
        <v>Monday</v>
      </c>
      <c r="C45" s="35" t="s">
        <v>6</v>
      </c>
      <c r="D45" s="38">
        <v>47.085684744459996</v>
      </c>
      <c r="E45" s="38">
        <v>18.032413103678998</v>
      </c>
      <c r="F45" s="38" t="s">
        <v>60</v>
      </c>
      <c r="G45" s="38" t="s">
        <v>64</v>
      </c>
      <c r="H45" s="38"/>
      <c r="I45" s="4"/>
    </row>
    <row r="46" spans="1:12">
      <c r="A46" s="37">
        <v>45335</v>
      </c>
      <c r="B46" s="37" t="str">
        <f t="shared" si="0"/>
        <v>Tuesday</v>
      </c>
      <c r="C46" s="35" t="s">
        <v>4</v>
      </c>
      <c r="D46" s="38">
        <v>33.281013390665997</v>
      </c>
      <c r="E46" s="38">
        <v>14.252639203647</v>
      </c>
      <c r="F46" s="38" t="s">
        <v>60</v>
      </c>
      <c r="G46" s="35" t="s">
        <v>4</v>
      </c>
      <c r="H46" s="38"/>
      <c r="I46" s="4"/>
    </row>
    <row r="47" spans="1:12">
      <c r="A47" s="37">
        <v>45336</v>
      </c>
      <c r="B47" s="37" t="str">
        <f t="shared" si="0"/>
        <v>Wednesday</v>
      </c>
      <c r="C47" s="35" t="s">
        <v>4</v>
      </c>
      <c r="D47" s="38">
        <v>31.429260887920499</v>
      </c>
      <c r="E47" s="38">
        <v>13.691987741405999</v>
      </c>
      <c r="F47" s="38" t="s">
        <v>60</v>
      </c>
      <c r="G47" s="35" t="s">
        <v>4</v>
      </c>
      <c r="H47" s="38"/>
      <c r="I47" s="4"/>
    </row>
    <row r="48" spans="1:12">
      <c r="A48" s="37">
        <v>45337</v>
      </c>
      <c r="B48" s="37" t="str">
        <f t="shared" si="0"/>
        <v>Thursday</v>
      </c>
      <c r="C48" s="35" t="s">
        <v>4</v>
      </c>
      <c r="D48" s="38">
        <v>31.857697105897749</v>
      </c>
      <c r="E48" s="38">
        <v>13.551813522344499</v>
      </c>
      <c r="F48" s="38" t="s">
        <v>60</v>
      </c>
      <c r="G48" s="35" t="s">
        <v>4</v>
      </c>
      <c r="H48" s="38"/>
      <c r="I48" s="4"/>
    </row>
    <row r="49" spans="1:9">
      <c r="A49" s="37">
        <v>45338</v>
      </c>
      <c r="B49" s="37" t="str">
        <f t="shared" si="0"/>
        <v>Friday</v>
      </c>
      <c r="C49" s="35" t="s">
        <v>6</v>
      </c>
      <c r="D49" s="38">
        <v>35.460917921012744</v>
      </c>
      <c r="E49" s="38">
        <v>15.08927027673</v>
      </c>
      <c r="F49" s="38" t="s">
        <v>60</v>
      </c>
      <c r="G49" s="38" t="s">
        <v>65</v>
      </c>
      <c r="H49" s="38"/>
      <c r="I49" s="4"/>
    </row>
    <row r="50" spans="1:9">
      <c r="A50" s="37">
        <v>45339</v>
      </c>
      <c r="B50" s="37" t="str">
        <f t="shared" si="0"/>
        <v>Saturday</v>
      </c>
      <c r="C50" s="35" t="s">
        <v>6</v>
      </c>
      <c r="D50" s="38">
        <v>36.59551653970275</v>
      </c>
      <c r="E50" s="38">
        <v>15.378746281086499</v>
      </c>
      <c r="F50" s="38" t="s">
        <v>60</v>
      </c>
      <c r="G50" s="38" t="s">
        <v>65</v>
      </c>
      <c r="H50" s="38"/>
      <c r="I50" s="4"/>
    </row>
    <row r="51" spans="1:9">
      <c r="A51" s="37">
        <v>45340</v>
      </c>
      <c r="B51" s="37" t="str">
        <f t="shared" si="0"/>
        <v>Sunday</v>
      </c>
      <c r="C51" s="35" t="s">
        <v>6</v>
      </c>
      <c r="D51" s="38">
        <v>40.806399660994742</v>
      </c>
      <c r="E51" s="38">
        <v>15.851714328787999</v>
      </c>
      <c r="F51" s="38" t="s">
        <v>60</v>
      </c>
      <c r="G51" s="38" t="s">
        <v>65</v>
      </c>
      <c r="H51" s="38"/>
      <c r="I51" s="4"/>
    </row>
    <row r="52" spans="1:9">
      <c r="A52" s="37">
        <v>45341</v>
      </c>
      <c r="B52" s="37" t="str">
        <f t="shared" si="0"/>
        <v>Monday</v>
      </c>
      <c r="C52" s="35" t="s">
        <v>4</v>
      </c>
      <c r="D52" s="38">
        <v>33.558693773360744</v>
      </c>
      <c r="E52" s="38">
        <v>13.619305870260998</v>
      </c>
      <c r="F52" s="38" t="s">
        <v>60</v>
      </c>
      <c r="G52" s="35" t="s">
        <v>4</v>
      </c>
      <c r="H52" s="38"/>
      <c r="I52" s="4"/>
    </row>
    <row r="53" spans="1:9">
      <c r="A53" s="37">
        <v>45342</v>
      </c>
      <c r="B53" s="37" t="str">
        <f t="shared" si="0"/>
        <v>Tuesday</v>
      </c>
      <c r="C53" s="35" t="s">
        <v>4</v>
      </c>
      <c r="D53" s="38">
        <v>33.449153236817999</v>
      </c>
      <c r="E53" s="38">
        <v>13.756561266343999</v>
      </c>
      <c r="F53" s="38" t="s">
        <v>60</v>
      </c>
      <c r="G53" s="35" t="s">
        <v>4</v>
      </c>
      <c r="H53" s="38"/>
      <c r="I53" s="4"/>
    </row>
    <row r="54" spans="1:9">
      <c r="A54" s="37">
        <v>45343</v>
      </c>
      <c r="B54" s="37" t="str">
        <f t="shared" si="0"/>
        <v>Wednesday</v>
      </c>
      <c r="C54" s="35" t="s">
        <v>4</v>
      </c>
      <c r="D54" s="38">
        <v>33.888335618379493</v>
      </c>
      <c r="E54" s="38">
        <v>13.429424076412499</v>
      </c>
      <c r="F54" s="38" t="s">
        <v>60</v>
      </c>
      <c r="G54" s="35" t="s">
        <v>4</v>
      </c>
      <c r="H54" s="38"/>
      <c r="I54" s="4"/>
    </row>
    <row r="55" spans="1:9">
      <c r="A55" s="37">
        <v>45344</v>
      </c>
      <c r="B55" s="37" t="str">
        <f t="shared" si="0"/>
        <v>Thursday</v>
      </c>
      <c r="C55" s="35" t="s">
        <v>4</v>
      </c>
      <c r="D55" s="38">
        <v>32.94717584076475</v>
      </c>
      <c r="E55" s="38">
        <v>13.243494598542</v>
      </c>
      <c r="F55" s="38" t="s">
        <v>60</v>
      </c>
      <c r="G55" s="35" t="s">
        <v>4</v>
      </c>
      <c r="H55" s="38"/>
      <c r="I55" s="4"/>
    </row>
    <row r="56" spans="1:9">
      <c r="A56" s="37">
        <v>45345</v>
      </c>
      <c r="B56" s="37" t="str">
        <f t="shared" si="0"/>
        <v>Friday</v>
      </c>
      <c r="C56" s="35" t="s">
        <v>4</v>
      </c>
      <c r="D56" s="38">
        <v>30.301094805988246</v>
      </c>
      <c r="E56" s="38">
        <v>13.517097110607999</v>
      </c>
      <c r="F56" s="38" t="s">
        <v>60</v>
      </c>
      <c r="G56" s="35" t="s">
        <v>4</v>
      </c>
      <c r="H56" s="38"/>
      <c r="I56" s="4"/>
    </row>
    <row r="57" spans="1:9">
      <c r="A57" s="37">
        <v>45346</v>
      </c>
      <c r="B57" s="37" t="str">
        <f t="shared" si="0"/>
        <v>Saturday</v>
      </c>
      <c r="C57" s="35" t="s">
        <v>4</v>
      </c>
      <c r="D57" s="38">
        <v>34.149281087333996</v>
      </c>
      <c r="E57" s="38">
        <v>13.889671012541999</v>
      </c>
      <c r="F57" s="38" t="s">
        <v>60</v>
      </c>
      <c r="G57" s="35" t="s">
        <v>4</v>
      </c>
      <c r="H57" s="38"/>
      <c r="I57" s="4"/>
    </row>
    <row r="58" spans="1:9">
      <c r="A58" s="37">
        <v>45347</v>
      </c>
      <c r="B58" s="37" t="str">
        <f t="shared" si="0"/>
        <v>Sunday</v>
      </c>
      <c r="C58" s="35" t="s">
        <v>4</v>
      </c>
      <c r="D58" s="38">
        <v>36.880092197498001</v>
      </c>
      <c r="E58" s="38">
        <v>14.136798457235999</v>
      </c>
      <c r="F58" s="38" t="s">
        <v>60</v>
      </c>
      <c r="G58" s="35" t="s">
        <v>4</v>
      </c>
      <c r="H58" s="38"/>
      <c r="I58" s="4"/>
    </row>
    <row r="59" spans="1:9">
      <c r="A59" s="37">
        <v>45348</v>
      </c>
      <c r="B59" s="37" t="str">
        <f t="shared" si="0"/>
        <v>Monday</v>
      </c>
      <c r="C59" s="35" t="s">
        <v>4</v>
      </c>
      <c r="D59" s="38">
        <v>32.918734541896249</v>
      </c>
      <c r="E59" s="38">
        <v>13.926810585830999</v>
      </c>
      <c r="F59" s="38" t="s">
        <v>60</v>
      </c>
      <c r="G59" s="35" t="s">
        <v>4</v>
      </c>
      <c r="H59" s="38"/>
      <c r="I59" s="4"/>
    </row>
    <row r="60" spans="1:9">
      <c r="A60" s="37">
        <v>45349</v>
      </c>
      <c r="B60" s="37" t="str">
        <f t="shared" si="0"/>
        <v>Tuesday</v>
      </c>
      <c r="C60" s="35" t="s">
        <v>4</v>
      </c>
      <c r="D60" s="38">
        <v>31.905571835849997</v>
      </c>
      <c r="E60" s="38">
        <v>13.962806374965497</v>
      </c>
      <c r="F60" s="38" t="s">
        <v>60</v>
      </c>
      <c r="G60" s="35" t="s">
        <v>4</v>
      </c>
      <c r="H60" s="38"/>
      <c r="I60" s="4"/>
    </row>
    <row r="61" spans="1:9">
      <c r="A61" s="37">
        <v>45350</v>
      </c>
      <c r="B61" s="37" t="str">
        <f t="shared" si="0"/>
        <v>Wednesday</v>
      </c>
      <c r="C61" s="35" t="s">
        <v>4</v>
      </c>
      <c r="D61" s="38">
        <v>32.453963098486746</v>
      </c>
      <c r="E61" s="38">
        <v>14.777728256115498</v>
      </c>
      <c r="F61" s="38" t="s">
        <v>60</v>
      </c>
      <c r="G61" s="35" t="s">
        <v>4</v>
      </c>
      <c r="H61" s="38"/>
      <c r="I61" s="4"/>
    </row>
    <row r="62" spans="1:9">
      <c r="A62" s="37">
        <v>45351</v>
      </c>
      <c r="B62" s="37" t="str">
        <f t="shared" si="0"/>
        <v>Thursday</v>
      </c>
      <c r="C62" s="35" t="s">
        <v>4</v>
      </c>
      <c r="D62" s="38">
        <v>32.449604198056747</v>
      </c>
      <c r="E62" s="38">
        <v>14.998954796214999</v>
      </c>
      <c r="F62" s="38" t="s">
        <v>60</v>
      </c>
      <c r="G62" s="35" t="s">
        <v>4</v>
      </c>
      <c r="H62" s="38"/>
      <c r="I62" s="4"/>
    </row>
    <row r="63" spans="1:9">
      <c r="A63" s="37">
        <v>45352</v>
      </c>
      <c r="B63" s="37" t="str">
        <f t="shared" si="0"/>
        <v>Friday</v>
      </c>
      <c r="C63" s="35" t="s">
        <v>6</v>
      </c>
      <c r="D63" s="38">
        <v>58.640746011634747</v>
      </c>
      <c r="E63" s="38">
        <v>19.166135460985501</v>
      </c>
      <c r="F63" s="38" t="s">
        <v>61</v>
      </c>
      <c r="G63" s="38" t="s">
        <v>66</v>
      </c>
      <c r="H63" s="38"/>
      <c r="I63" s="4"/>
    </row>
    <row r="64" spans="1:9">
      <c r="A64" s="37">
        <v>45353</v>
      </c>
      <c r="B64" s="37" t="str">
        <f t="shared" si="0"/>
        <v>Saturday</v>
      </c>
      <c r="C64" s="35" t="s">
        <v>6</v>
      </c>
      <c r="D64" s="38">
        <v>73.344776446081752</v>
      </c>
      <c r="E64" s="38">
        <v>21.948076735786497</v>
      </c>
      <c r="F64" s="38" t="s">
        <v>61</v>
      </c>
      <c r="G64" s="38" t="s">
        <v>66</v>
      </c>
      <c r="H64" s="38"/>
      <c r="I64" s="4"/>
    </row>
    <row r="65" spans="1:9">
      <c r="A65" s="37">
        <v>45354</v>
      </c>
      <c r="B65" s="37" t="str">
        <f t="shared" si="0"/>
        <v>Sunday</v>
      </c>
      <c r="C65" s="35" t="s">
        <v>6</v>
      </c>
      <c r="D65" s="38">
        <v>62.900056621991496</v>
      </c>
      <c r="E65" s="38">
        <v>22.076108547453995</v>
      </c>
      <c r="F65" s="38" t="s">
        <v>61</v>
      </c>
      <c r="G65" s="38" t="s">
        <v>66</v>
      </c>
      <c r="H65" s="38"/>
      <c r="I65" s="4"/>
    </row>
    <row r="66" spans="1:9">
      <c r="A66" s="37">
        <v>45355</v>
      </c>
      <c r="B66" s="37" t="str">
        <f t="shared" si="0"/>
        <v>Monday</v>
      </c>
      <c r="C66" s="35" t="s">
        <v>6</v>
      </c>
      <c r="D66" s="38">
        <v>49.474563805566753</v>
      </c>
      <c r="E66" s="38">
        <v>18.517995864426499</v>
      </c>
      <c r="F66" s="38" t="s">
        <v>61</v>
      </c>
      <c r="G66" s="38" t="s">
        <v>66</v>
      </c>
      <c r="H66" s="38"/>
      <c r="I66" s="4"/>
    </row>
    <row r="67" spans="1:9">
      <c r="A67" s="37">
        <v>45356</v>
      </c>
      <c r="B67" s="37" t="str">
        <f t="shared" si="0"/>
        <v>Tuesday</v>
      </c>
      <c r="C67" s="35" t="s">
        <v>6</v>
      </c>
      <c r="D67" s="38">
        <v>49.656755314795745</v>
      </c>
      <c r="E67" s="38">
        <v>18.500291538962998</v>
      </c>
      <c r="F67" s="38" t="s">
        <v>61</v>
      </c>
      <c r="G67" s="38" t="s">
        <v>66</v>
      </c>
      <c r="H67" s="38"/>
      <c r="I67" s="4"/>
    </row>
    <row r="68" spans="1:9">
      <c r="A68" s="37">
        <v>45357</v>
      </c>
      <c r="B68" s="37" t="str">
        <f t="shared" ref="B68:B93" si="1">TEXT(A68, "dddd")</f>
        <v>Wednesday</v>
      </c>
      <c r="C68" s="35" t="s">
        <v>6</v>
      </c>
      <c r="D68" s="38">
        <v>46.391697258027996</v>
      </c>
      <c r="E68" s="38">
        <v>18.044311572988999</v>
      </c>
      <c r="F68" s="38" t="s">
        <v>61</v>
      </c>
      <c r="G68" s="38" t="s">
        <v>66</v>
      </c>
      <c r="H68" s="38"/>
      <c r="I68" s="4"/>
    </row>
    <row r="69" spans="1:9">
      <c r="A69" s="37">
        <v>45358</v>
      </c>
      <c r="B69" s="37" t="str">
        <f t="shared" si="1"/>
        <v>Thursday</v>
      </c>
      <c r="C69" s="35" t="s">
        <v>6</v>
      </c>
      <c r="D69" s="38">
        <v>45.598639019081247</v>
      </c>
      <c r="E69" s="38">
        <v>19.381529545299998</v>
      </c>
      <c r="F69" s="38" t="s">
        <v>61</v>
      </c>
      <c r="G69" s="38" t="s">
        <v>66</v>
      </c>
      <c r="H69" s="38"/>
      <c r="I69" s="4"/>
    </row>
    <row r="70" spans="1:9">
      <c r="A70" s="37">
        <v>45359</v>
      </c>
      <c r="B70" s="37" t="str">
        <f t="shared" si="1"/>
        <v>Friday</v>
      </c>
      <c r="C70" s="35" t="s">
        <v>6</v>
      </c>
      <c r="D70" s="38">
        <v>46.169572324762996</v>
      </c>
      <c r="E70" s="38">
        <v>18.06008580324</v>
      </c>
      <c r="F70" s="38" t="s">
        <v>61</v>
      </c>
      <c r="G70" s="38" t="s">
        <v>66</v>
      </c>
      <c r="H70" s="38"/>
      <c r="I70" s="4"/>
    </row>
    <row r="71" spans="1:9">
      <c r="A71" s="37">
        <v>45360</v>
      </c>
      <c r="B71" s="37" t="str">
        <f t="shared" si="1"/>
        <v>Saturday</v>
      </c>
      <c r="C71" s="35" t="s">
        <v>6</v>
      </c>
      <c r="D71" s="38">
        <v>49.866632159002243</v>
      </c>
      <c r="E71" s="38">
        <v>18.755589611927999</v>
      </c>
      <c r="F71" s="38" t="s">
        <v>61</v>
      </c>
      <c r="G71" s="38" t="s">
        <v>66</v>
      </c>
      <c r="H71" s="38"/>
      <c r="I71" s="4"/>
    </row>
    <row r="72" spans="1:9">
      <c r="A72" s="37">
        <v>45361</v>
      </c>
      <c r="B72" s="37" t="str">
        <f t="shared" si="1"/>
        <v>Sunday</v>
      </c>
      <c r="C72" s="35" t="s">
        <v>6</v>
      </c>
      <c r="D72" s="38">
        <v>66.354170929728241</v>
      </c>
      <c r="E72" s="38">
        <v>20.517702961333498</v>
      </c>
      <c r="F72" s="38" t="s">
        <v>61</v>
      </c>
      <c r="G72" s="38" t="s">
        <v>66</v>
      </c>
      <c r="H72" s="38"/>
      <c r="I72" s="4"/>
    </row>
    <row r="73" spans="1:9">
      <c r="A73" s="37">
        <v>45362</v>
      </c>
      <c r="B73" s="37" t="str">
        <f t="shared" si="1"/>
        <v>Monday</v>
      </c>
      <c r="C73" s="35" t="s">
        <v>4</v>
      </c>
      <c r="D73" s="38">
        <v>34.064880561664999</v>
      </c>
      <c r="E73" s="38">
        <v>14.589171902441498</v>
      </c>
      <c r="F73" s="38" t="s">
        <v>61</v>
      </c>
      <c r="G73" s="35" t="s">
        <v>4</v>
      </c>
      <c r="H73" s="38"/>
      <c r="I73" s="4"/>
    </row>
    <row r="74" spans="1:9">
      <c r="A74" s="37">
        <v>45363</v>
      </c>
      <c r="B74" s="37" t="str">
        <f t="shared" si="1"/>
        <v>Tuesday</v>
      </c>
      <c r="C74" s="35" t="s">
        <v>4</v>
      </c>
      <c r="D74" s="38">
        <v>34.935489851221</v>
      </c>
      <c r="E74" s="38">
        <v>14.342987771508499</v>
      </c>
      <c r="F74" s="38" t="s">
        <v>61</v>
      </c>
      <c r="G74" s="35" t="s">
        <v>4</v>
      </c>
      <c r="H74" s="38"/>
      <c r="I74" s="4"/>
    </row>
    <row r="75" spans="1:9">
      <c r="A75" s="37">
        <v>45364</v>
      </c>
      <c r="B75" s="37" t="str">
        <f t="shared" si="1"/>
        <v>Wednesday</v>
      </c>
      <c r="C75" s="35" t="s">
        <v>4</v>
      </c>
      <c r="D75" s="38">
        <v>35.829517175406004</v>
      </c>
      <c r="E75" s="38">
        <v>14.419654397206498</v>
      </c>
      <c r="F75" s="38" t="s">
        <v>61</v>
      </c>
      <c r="G75" s="35" t="s">
        <v>4</v>
      </c>
      <c r="H75" s="38"/>
      <c r="I75" s="4"/>
    </row>
    <row r="76" spans="1:9">
      <c r="A76" s="37">
        <v>45365</v>
      </c>
      <c r="B76" s="37" t="str">
        <f t="shared" si="1"/>
        <v>Thursday</v>
      </c>
      <c r="C76" s="35" t="s">
        <v>6</v>
      </c>
      <c r="D76" s="38">
        <v>40.76772021048825</v>
      </c>
      <c r="E76" s="38">
        <v>16.250617973277997</v>
      </c>
      <c r="F76" s="38" t="s">
        <v>61</v>
      </c>
      <c r="G76" s="38" t="s">
        <v>67</v>
      </c>
      <c r="H76" s="38"/>
      <c r="I76" s="4"/>
    </row>
    <row r="77" spans="1:9">
      <c r="A77" s="37">
        <v>45366</v>
      </c>
      <c r="B77" s="37" t="str">
        <f t="shared" si="1"/>
        <v>Friday</v>
      </c>
      <c r="C77" s="35" t="s">
        <v>6</v>
      </c>
      <c r="D77" s="38">
        <v>39.02008120267525</v>
      </c>
      <c r="E77" s="38">
        <v>15.366925664356499</v>
      </c>
      <c r="F77" s="38" t="s">
        <v>61</v>
      </c>
      <c r="G77" s="38" t="s">
        <v>67</v>
      </c>
      <c r="H77" s="38"/>
      <c r="I77" s="4"/>
    </row>
    <row r="78" spans="1:9">
      <c r="A78" s="37">
        <v>45367</v>
      </c>
      <c r="B78" s="37" t="str">
        <f t="shared" si="1"/>
        <v>Saturday</v>
      </c>
      <c r="C78" s="35" t="s">
        <v>6</v>
      </c>
      <c r="D78" s="38">
        <v>42.055064597265748</v>
      </c>
      <c r="E78" s="38">
        <v>15.798064818366999</v>
      </c>
      <c r="F78" s="38" t="s">
        <v>61</v>
      </c>
      <c r="G78" s="38" t="s">
        <v>67</v>
      </c>
      <c r="H78" s="38"/>
      <c r="I78" s="4"/>
    </row>
    <row r="79" spans="1:9">
      <c r="A79" s="37">
        <v>45368</v>
      </c>
      <c r="B79" s="37" t="str">
        <f t="shared" si="1"/>
        <v>Sunday</v>
      </c>
      <c r="C79" s="35" t="s">
        <v>6</v>
      </c>
      <c r="D79" s="38">
        <v>48.133872373623248</v>
      </c>
      <c r="E79" s="38">
        <v>16.179591118229499</v>
      </c>
      <c r="F79" s="38" t="s">
        <v>61</v>
      </c>
      <c r="G79" s="38" t="s">
        <v>67</v>
      </c>
      <c r="H79" s="38"/>
      <c r="I79" s="4"/>
    </row>
    <row r="80" spans="1:9">
      <c r="A80" s="37">
        <v>45369</v>
      </c>
      <c r="B80" s="37" t="str">
        <f t="shared" si="1"/>
        <v>Monday</v>
      </c>
      <c r="C80" s="35" t="s">
        <v>4</v>
      </c>
      <c r="D80" s="38">
        <v>35.976581632691499</v>
      </c>
      <c r="E80" s="38">
        <v>13.373747803825498</v>
      </c>
      <c r="F80" s="38" t="s">
        <v>61</v>
      </c>
      <c r="G80" s="35" t="s">
        <v>4</v>
      </c>
      <c r="H80" s="38"/>
      <c r="I80" s="4"/>
    </row>
    <row r="81" spans="1:9">
      <c r="A81" s="37">
        <v>45370</v>
      </c>
      <c r="B81" s="37" t="str">
        <f t="shared" si="1"/>
        <v>Tuesday</v>
      </c>
      <c r="C81" s="35" t="s">
        <v>4</v>
      </c>
      <c r="D81" s="38">
        <v>35.971400963714245</v>
      </c>
      <c r="E81" s="38">
        <v>13.121437972389499</v>
      </c>
      <c r="F81" s="38" t="s">
        <v>61</v>
      </c>
      <c r="G81" s="35" t="s">
        <v>4</v>
      </c>
      <c r="H81" s="38"/>
      <c r="I81" s="4"/>
    </row>
    <row r="82" spans="1:9">
      <c r="A82" s="37">
        <v>45371</v>
      </c>
      <c r="B82" s="37" t="str">
        <f t="shared" si="1"/>
        <v>Wednesday</v>
      </c>
      <c r="C82" s="35" t="s">
        <v>4</v>
      </c>
      <c r="D82" s="38">
        <v>35.382753044569995</v>
      </c>
      <c r="E82" s="38">
        <v>13.050027693384498</v>
      </c>
      <c r="F82" s="38" t="s">
        <v>61</v>
      </c>
      <c r="G82" s="35" t="s">
        <v>4</v>
      </c>
      <c r="H82" s="38"/>
      <c r="I82" s="4"/>
    </row>
    <row r="83" spans="1:9">
      <c r="A83" s="37">
        <v>45372</v>
      </c>
      <c r="B83" s="37" t="str">
        <f t="shared" si="1"/>
        <v>Thursday</v>
      </c>
      <c r="C83" s="35" t="s">
        <v>4</v>
      </c>
      <c r="D83" s="38">
        <v>33.980535838344501</v>
      </c>
      <c r="E83" s="38">
        <v>12.683379021559999</v>
      </c>
      <c r="F83" s="38" t="s">
        <v>61</v>
      </c>
      <c r="G83" s="35" t="s">
        <v>4</v>
      </c>
      <c r="H83" s="38"/>
      <c r="I83" s="4"/>
    </row>
    <row r="84" spans="1:9">
      <c r="A84" s="37">
        <v>45373</v>
      </c>
      <c r="B84" s="37" t="str">
        <f t="shared" si="1"/>
        <v>Friday</v>
      </c>
      <c r="C84" s="35" t="s">
        <v>4</v>
      </c>
      <c r="D84" s="38">
        <v>32.359290729195749</v>
      </c>
      <c r="E84" s="38">
        <v>12.062369102816499</v>
      </c>
      <c r="F84" s="38" t="s">
        <v>61</v>
      </c>
      <c r="G84" s="35" t="s">
        <v>4</v>
      </c>
      <c r="H84" s="38"/>
      <c r="I84" s="4"/>
    </row>
    <row r="85" spans="1:9">
      <c r="A85" s="37">
        <v>45374</v>
      </c>
      <c r="B85" s="37" t="str">
        <f t="shared" si="1"/>
        <v>Saturday</v>
      </c>
      <c r="C85" s="35" t="s">
        <v>4</v>
      </c>
      <c r="D85" s="38">
        <v>34.197977585833499</v>
      </c>
      <c r="E85" s="38">
        <v>12.991954210104998</v>
      </c>
      <c r="F85" s="38" t="s">
        <v>61</v>
      </c>
      <c r="G85" s="35" t="s">
        <v>4</v>
      </c>
      <c r="H85" s="38"/>
      <c r="I85" s="4"/>
    </row>
    <row r="86" spans="1:9">
      <c r="A86" s="37">
        <v>45375</v>
      </c>
      <c r="B86" s="37" t="str">
        <f t="shared" si="1"/>
        <v>Sunday</v>
      </c>
      <c r="C86" s="35" t="s">
        <v>4</v>
      </c>
      <c r="D86" s="38">
        <v>35.70870667021525</v>
      </c>
      <c r="E86" s="38">
        <v>13.047607775689499</v>
      </c>
      <c r="F86" s="38" t="s">
        <v>61</v>
      </c>
      <c r="G86" s="35" t="s">
        <v>4</v>
      </c>
      <c r="H86" s="38"/>
      <c r="I86" s="4"/>
    </row>
    <row r="87" spans="1:9">
      <c r="A87" s="37">
        <v>45376</v>
      </c>
      <c r="B87" s="37" t="str">
        <f t="shared" si="1"/>
        <v>Monday</v>
      </c>
      <c r="C87" s="35" t="s">
        <v>4</v>
      </c>
      <c r="D87" s="38">
        <v>30.220930520869999</v>
      </c>
      <c r="E87" s="38">
        <v>11.197288750686999</v>
      </c>
      <c r="F87" s="38" t="s">
        <v>61</v>
      </c>
      <c r="G87" s="35" t="s">
        <v>4</v>
      </c>
      <c r="H87" s="38"/>
      <c r="I87" s="4"/>
    </row>
    <row r="88" spans="1:9">
      <c r="A88" s="37">
        <v>45377</v>
      </c>
      <c r="B88" s="37" t="str">
        <f t="shared" si="1"/>
        <v>Tuesday</v>
      </c>
      <c r="C88" s="35" t="s">
        <v>4</v>
      </c>
      <c r="D88" s="38">
        <v>32.874330612733246</v>
      </c>
      <c r="E88" s="38">
        <v>12.921823308497999</v>
      </c>
      <c r="F88" s="38" t="s">
        <v>61</v>
      </c>
      <c r="G88" s="35" t="s">
        <v>4</v>
      </c>
      <c r="H88" s="38"/>
      <c r="I88" s="4"/>
    </row>
    <row r="89" spans="1:9">
      <c r="A89" s="37">
        <v>45378</v>
      </c>
      <c r="B89" s="37" t="str">
        <f t="shared" si="1"/>
        <v>Wednesday</v>
      </c>
      <c r="C89" s="35" t="s">
        <v>4</v>
      </c>
      <c r="D89" s="38">
        <v>34.587838587879745</v>
      </c>
      <c r="E89" s="38">
        <v>13.358726797285998</v>
      </c>
      <c r="F89" s="38" t="s">
        <v>61</v>
      </c>
      <c r="G89" s="35" t="s">
        <v>4</v>
      </c>
      <c r="H89" s="38"/>
      <c r="I89" s="4"/>
    </row>
    <row r="90" spans="1:9">
      <c r="A90" s="37">
        <v>45379</v>
      </c>
      <c r="B90" s="37" t="str">
        <f t="shared" si="1"/>
        <v>Thursday</v>
      </c>
      <c r="C90" s="35" t="s">
        <v>4</v>
      </c>
      <c r="D90" s="38">
        <v>37.759679874352749</v>
      </c>
      <c r="E90" s="38">
        <v>13.649572358278999</v>
      </c>
      <c r="F90" s="38" t="s">
        <v>61</v>
      </c>
      <c r="G90" s="35" t="s">
        <v>4</v>
      </c>
      <c r="H90" s="38"/>
      <c r="I90" s="4"/>
    </row>
    <row r="91" spans="1:9">
      <c r="A91" s="37">
        <v>45380</v>
      </c>
      <c r="B91" s="37" t="str">
        <f t="shared" si="1"/>
        <v>Friday</v>
      </c>
      <c r="C91" s="35" t="s">
        <v>4</v>
      </c>
      <c r="D91" s="38">
        <v>40.368898193572498</v>
      </c>
      <c r="E91" s="38">
        <v>13.516395788616499</v>
      </c>
      <c r="F91" s="38" t="s">
        <v>61</v>
      </c>
      <c r="G91" s="35" t="s">
        <v>4</v>
      </c>
      <c r="H91" s="38"/>
      <c r="I91" s="4"/>
    </row>
    <row r="92" spans="1:9">
      <c r="A92" s="37">
        <v>45381</v>
      </c>
      <c r="B92" s="37" t="str">
        <f t="shared" si="1"/>
        <v>Saturday</v>
      </c>
      <c r="C92" s="35" t="s">
        <v>4</v>
      </c>
      <c r="D92" s="38">
        <v>39.920976953660997</v>
      </c>
      <c r="E92" s="38">
        <v>12.854844138837999</v>
      </c>
      <c r="F92" s="38" t="s">
        <v>61</v>
      </c>
      <c r="G92" s="35" t="s">
        <v>4</v>
      </c>
      <c r="H92" s="38"/>
      <c r="I92" s="4"/>
    </row>
    <row r="93" spans="1:9">
      <c r="A93" s="37">
        <v>45382</v>
      </c>
      <c r="B93" s="37" t="str">
        <f t="shared" si="1"/>
        <v>Sunday</v>
      </c>
      <c r="C93" s="35" t="s">
        <v>4</v>
      </c>
      <c r="D93" s="38">
        <v>43.874541758650992</v>
      </c>
      <c r="E93" s="38">
        <v>13.28768372295</v>
      </c>
      <c r="F93" s="38" t="s">
        <v>61</v>
      </c>
      <c r="G93" s="35" t="s">
        <v>4</v>
      </c>
      <c r="H93" s="38"/>
      <c r="I93" s="4"/>
    </row>
    <row r="94" spans="1:9">
      <c r="A94" s="39"/>
      <c r="B94" s="39"/>
      <c r="C94" s="35"/>
    </row>
    <row r="95" spans="1:9">
      <c r="A95" s="39"/>
      <c r="B95" s="39"/>
      <c r="C95" s="35"/>
    </row>
    <row r="96" spans="1:9">
      <c r="A96" s="39"/>
      <c r="B96" s="39"/>
      <c r="C96" s="35"/>
    </row>
    <row r="97" spans="1:9">
      <c r="A97" s="39"/>
      <c r="B97" s="39"/>
      <c r="C97" s="35"/>
    </row>
    <row r="98" spans="1:9">
      <c r="A98" s="39"/>
      <c r="B98" s="39"/>
      <c r="D98" s="41"/>
      <c r="E98" s="42"/>
      <c r="F98" s="42"/>
      <c r="G98" s="42"/>
      <c r="H98" s="42"/>
      <c r="I98" s="8"/>
    </row>
    <row r="99" spans="1:9">
      <c r="A99" s="39"/>
      <c r="B99" s="39"/>
      <c r="D99" s="41"/>
      <c r="E99" s="42"/>
      <c r="F99" s="42"/>
      <c r="G99" s="42"/>
      <c r="H99" s="42"/>
      <c r="I99" s="8"/>
    </row>
    <row r="100" spans="1:9">
      <c r="A100" s="39"/>
      <c r="B100" s="39"/>
      <c r="D100" s="41"/>
      <c r="E100" s="42"/>
      <c r="F100" s="42"/>
      <c r="G100" s="42"/>
      <c r="H100" s="42"/>
      <c r="I100" s="8"/>
    </row>
    <row r="101" spans="1:9">
      <c r="A101" s="39"/>
      <c r="B101" s="39"/>
      <c r="D101" s="41"/>
      <c r="E101" s="42"/>
      <c r="F101" s="42"/>
      <c r="G101" s="42"/>
      <c r="H101" s="42"/>
      <c r="I101" s="8"/>
    </row>
    <row r="102" spans="1:9">
      <c r="A102" s="39"/>
      <c r="B102" s="39"/>
      <c r="D102" s="41"/>
      <c r="E102" s="42"/>
      <c r="F102" s="42"/>
      <c r="G102" s="42"/>
      <c r="H102" s="42"/>
      <c r="I102" s="8"/>
    </row>
    <row r="103" spans="1:9">
      <c r="A103" s="39"/>
      <c r="B103" s="39"/>
      <c r="D103" s="41"/>
      <c r="E103" s="42"/>
      <c r="F103" s="42"/>
      <c r="G103" s="42"/>
      <c r="H103" s="42"/>
      <c r="I103" s="8"/>
    </row>
    <row r="104" spans="1:9">
      <c r="A104" s="39"/>
      <c r="B104" s="39"/>
      <c r="D104" s="41"/>
      <c r="E104" s="42"/>
      <c r="F104" s="42"/>
      <c r="G104" s="42"/>
      <c r="H104" s="42"/>
      <c r="I104" s="8"/>
    </row>
    <row r="105" spans="1:9">
      <c r="A105" s="39"/>
      <c r="B105" s="39"/>
      <c r="D105" s="41"/>
      <c r="E105" s="42"/>
      <c r="F105" s="42"/>
      <c r="G105" s="42"/>
      <c r="H105" s="42"/>
      <c r="I105" s="8"/>
    </row>
    <row r="106" spans="1:9">
      <c r="A106" s="39"/>
      <c r="B106" s="39"/>
      <c r="D106" s="41"/>
      <c r="E106" s="42"/>
      <c r="F106" s="42"/>
      <c r="G106" s="42"/>
      <c r="H106" s="42"/>
      <c r="I106" s="8"/>
    </row>
    <row r="107" spans="1:9">
      <c r="A107" s="39"/>
      <c r="B107" s="39"/>
      <c r="D107" s="41"/>
      <c r="E107" s="42"/>
      <c r="F107" s="42"/>
      <c r="G107" s="42"/>
      <c r="H107" s="42"/>
      <c r="I107" s="8"/>
    </row>
    <row r="108" spans="1:9">
      <c r="A108" s="39"/>
      <c r="B108" s="39"/>
      <c r="C108" s="35"/>
    </row>
    <row r="109" spans="1:9">
      <c r="A109" s="39"/>
      <c r="B109" s="39"/>
      <c r="C109" s="35"/>
    </row>
    <row r="110" spans="1:9">
      <c r="A110" s="39"/>
      <c r="B110" s="39"/>
    </row>
    <row r="111" spans="1:9">
      <c r="A111" s="39"/>
      <c r="B111" s="39"/>
    </row>
    <row r="112" spans="1:9">
      <c r="A112" s="39"/>
      <c r="B112" s="39"/>
    </row>
    <row r="113" spans="1:3">
      <c r="A113" s="39"/>
      <c r="B113" s="39"/>
    </row>
    <row r="114" spans="1:3">
      <c r="A114" s="39"/>
      <c r="B114" s="39"/>
    </row>
    <row r="115" spans="1:3">
      <c r="A115" s="39"/>
      <c r="B115" s="39"/>
      <c r="C115" s="35"/>
    </row>
    <row r="116" spans="1:3">
      <c r="A116" s="39"/>
      <c r="B116" s="39"/>
      <c r="C116" s="35"/>
    </row>
    <row r="117" spans="1:3">
      <c r="A117" s="39"/>
      <c r="B117" s="39"/>
      <c r="C117" s="35"/>
    </row>
    <row r="118" spans="1:3">
      <c r="A118" s="39"/>
      <c r="B118" s="39"/>
      <c r="C118" s="35"/>
    </row>
    <row r="119" spans="1:3">
      <c r="A119" s="39"/>
      <c r="B119" s="39"/>
    </row>
    <row r="120" spans="1:3">
      <c r="A120" s="39"/>
      <c r="B120" s="39"/>
    </row>
    <row r="121" spans="1:3">
      <c r="A121" s="39"/>
      <c r="B121" s="39"/>
    </row>
    <row r="122" spans="1:3">
      <c r="A122" s="39"/>
      <c r="B122" s="39"/>
      <c r="C122" s="35"/>
    </row>
    <row r="123" spans="1:3">
      <c r="A123" s="39"/>
      <c r="B123" s="39"/>
      <c r="C123" s="35"/>
    </row>
    <row r="124" spans="1:3">
      <c r="A124" s="39"/>
      <c r="B124" s="39"/>
    </row>
    <row r="125" spans="1:3">
      <c r="A125" s="39"/>
      <c r="B125" s="39"/>
    </row>
    <row r="126" spans="1:3">
      <c r="A126" s="39"/>
      <c r="B126" s="3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Normal="100" workbookViewId="0">
      <selection activeCell="J26" sqref="J26"/>
    </sheetView>
  </sheetViews>
  <sheetFormatPr defaultRowHeight="13.8"/>
  <cols>
    <col min="4" max="4" width="10" bestFit="1" customWidth="1"/>
    <col min="5" max="5" width="11.8984375" style="29" bestFit="1" customWidth="1"/>
    <col min="6" max="6" width="13.09765625" style="29" bestFit="1" customWidth="1"/>
    <col min="7" max="7" width="4.69921875" customWidth="1"/>
    <col min="9" max="9" width="5.8984375" bestFit="1" customWidth="1"/>
    <col min="10" max="10" width="10" bestFit="1" customWidth="1"/>
    <col min="11" max="11" width="11.8984375" style="29" bestFit="1" customWidth="1"/>
    <col min="12" max="12" width="13.09765625" style="29" bestFit="1" customWidth="1"/>
    <col min="13" max="13" width="4" customWidth="1"/>
  </cols>
  <sheetData>
    <row r="1" spans="1:16">
      <c r="A1" s="43" t="s">
        <v>68</v>
      </c>
      <c r="B1" s="43"/>
      <c r="H1" s="44" t="s">
        <v>75</v>
      </c>
      <c r="I1" s="44"/>
      <c r="N1" s="31"/>
      <c r="O1" s="31"/>
      <c r="P1" s="31"/>
    </row>
    <row r="2" spans="1:16">
      <c r="B2" t="s">
        <v>55</v>
      </c>
      <c r="C2" t="s">
        <v>6</v>
      </c>
      <c r="D2" t="s">
        <v>69</v>
      </c>
      <c r="E2" s="29" t="s">
        <v>70</v>
      </c>
      <c r="F2" s="29" t="s">
        <v>71</v>
      </c>
      <c r="I2" t="s">
        <v>55</v>
      </c>
      <c r="J2" t="s">
        <v>69</v>
      </c>
      <c r="K2" s="29" t="s">
        <v>70</v>
      </c>
      <c r="L2" s="29" t="s">
        <v>71</v>
      </c>
    </row>
    <row r="3" spans="1:16">
      <c r="B3" t="s">
        <v>56</v>
      </c>
      <c r="C3" t="s">
        <v>57</v>
      </c>
      <c r="D3">
        <f>COUNTIF('Given Data'!G3:G93,EDA!C3)</f>
        <v>3</v>
      </c>
      <c r="E3" s="29">
        <f>AVERAGEIF('Given Data'!$G$3:$G$93,EDA!$C3,'Given Data'!$D$3:$D$93)</f>
        <v>43.032767192068327</v>
      </c>
      <c r="F3" s="29">
        <f>AVERAGEIF('Given Data'!$G$3:$G$93,EDA!$C3,'Given Data'!$E$3:$E$93)</f>
        <v>17.433954914789833</v>
      </c>
      <c r="I3" t="s">
        <v>56</v>
      </c>
      <c r="J3">
        <v>14</v>
      </c>
      <c r="K3" s="29">
        <f>AVERAGEIF('Given Data'!$C$3:$C$33, "BAU", 'Given Data'!$D$3:$D$33)</f>
        <v>34.329591222639479</v>
      </c>
      <c r="L3" s="29">
        <f>AVERAGEIF('Given Data'!$C$3:$C$33, "BAU", 'Given Data'!$E$3:$E$33)</f>
        <v>13.490122118454428</v>
      </c>
    </row>
    <row r="4" spans="1:16">
      <c r="B4" t="s">
        <v>56</v>
      </c>
      <c r="C4" t="s">
        <v>58</v>
      </c>
      <c r="D4">
        <f>COUNTIF('Given Data'!G4:G94,EDA!C4)</f>
        <v>3</v>
      </c>
      <c r="E4" s="29">
        <f>AVERAGEIF('Given Data'!$G$3:$G$93,EDA!$C4,'Given Data'!$D$3:$D$93)</f>
        <v>43.704031716520412</v>
      </c>
      <c r="F4" s="29">
        <f>AVERAGEIF('Given Data'!$G$3:$G$93,EDA!$C4,'Given Data'!$E$3:$E$93)</f>
        <v>16.062976387418999</v>
      </c>
      <c r="I4" t="s">
        <v>60</v>
      </c>
      <c r="J4">
        <v>16</v>
      </c>
      <c r="K4" s="29">
        <f>AVERAGEIF('Given Data'!$C$34:$C$62, "BAU", 'Given Data'!$D$34:$D$62)</f>
        <v>33.752817048665655</v>
      </c>
      <c r="L4" s="29">
        <f>AVERAGEIF('Given Data'!$C$34:$C$62, "BAU", 'Given Data'!$E$34:$E$62)</f>
        <v>14.137660593463064</v>
      </c>
    </row>
    <row r="5" spans="1:16">
      <c r="B5" t="s">
        <v>56</v>
      </c>
      <c r="C5" t="s">
        <v>59</v>
      </c>
      <c r="D5">
        <f>COUNTIF('Given Data'!G5:G95,EDA!C5)</f>
        <v>11</v>
      </c>
      <c r="E5" s="29">
        <f>AVERAGEIF('Given Data'!$G$3:$G$93,EDA!$C5,'Given Data'!$D$3:$D$93)</f>
        <v>44.069652277284654</v>
      </c>
      <c r="F5" s="29">
        <f>AVERAGEIF('Given Data'!$G$3:$G$93,EDA!$C5,'Given Data'!$E$3:$E$93)</f>
        <v>16.82856869164959</v>
      </c>
      <c r="I5" t="s">
        <v>61</v>
      </c>
      <c r="J5">
        <v>17</v>
      </c>
      <c r="K5" s="29">
        <f>AVERAGEIF('Given Data'!$C$63:$C$93, "BAU", 'Given Data'!$D$63:$D$93)</f>
        <v>35.765548856151582</v>
      </c>
      <c r="L5" s="29">
        <f>AVERAGEIF('Given Data'!$C$63:$C$93, "BAU", 'Given Data'!$E$63:$E$93)</f>
        <v>13.204039559769498</v>
      </c>
    </row>
    <row r="6" spans="1:16">
      <c r="B6" t="s">
        <v>60</v>
      </c>
      <c r="C6" t="s">
        <v>63</v>
      </c>
      <c r="D6">
        <f>COUNTIF('Given Data'!G6:G96,EDA!C6)</f>
        <v>3</v>
      </c>
      <c r="E6" s="29">
        <f>AVERAGEIF('Given Data'!$G$3:$G$93,EDA!$C6,'Given Data'!$D$3:$D$93)</f>
        <v>45.551647299876329</v>
      </c>
      <c r="F6" s="29">
        <f>AVERAGEIF('Given Data'!$G$3:$G$93,EDA!$C6,'Given Data'!$E$3:$E$93)</f>
        <v>17.319949542952333</v>
      </c>
      <c r="I6" s="45" t="s">
        <v>62</v>
      </c>
      <c r="J6" s="45">
        <v>12</v>
      </c>
      <c r="K6" s="46">
        <f>AVERAGE('Regression for - April_GMV'!$E$94:$E$97,'Regression for - April_GMV'!$E$108:$E$109,'Regression for - April_GMV'!$E$115:$E$118,'Regression for - April_GMV'!$E$122:$E$123)</f>
        <v>33.938142452342305</v>
      </c>
      <c r="L6" s="46">
        <f>AVERAGE('Regression for - April_GMV'!$F$94:$F$97,'Regression for - April_GMV'!$F$108:$F$109,'Regression for - April_GMV'!$F$115:$F$118,'Regression for - April_GMV'!$F$122:$F$123)</f>
        <v>13.599550842169201</v>
      </c>
    </row>
    <row r="7" spans="1:16">
      <c r="B7" t="s">
        <v>60</v>
      </c>
      <c r="C7" t="s">
        <v>64</v>
      </c>
      <c r="D7">
        <f>COUNTIF('Given Data'!G7:G97,EDA!C7)</f>
        <v>7</v>
      </c>
      <c r="E7" s="29">
        <f>AVERAGEIF('Given Data'!$G$3:$G$93,EDA!$C7,'Given Data'!$D$3:$D$93)</f>
        <v>46.62113305099971</v>
      </c>
      <c r="F7" s="29">
        <f>AVERAGEIF('Given Data'!$G$3:$G$93,EDA!$C7,'Given Data'!$E$3:$E$93)</f>
        <v>17.674404956054783</v>
      </c>
    </row>
    <row r="8" spans="1:16">
      <c r="B8" t="s">
        <v>60</v>
      </c>
      <c r="C8" t="s">
        <v>65</v>
      </c>
      <c r="D8">
        <f>COUNTIF('Given Data'!G8:G98,EDA!C8)</f>
        <v>3</v>
      </c>
      <c r="E8" s="29">
        <f>AVERAGEIF('Given Data'!$G$3:$G$93,EDA!$C8,'Given Data'!$D$3:$D$93)</f>
        <v>37.620944707236745</v>
      </c>
      <c r="F8" s="29">
        <f>AVERAGEIF('Given Data'!$G$3:$G$93,EDA!$C8,'Given Data'!$E$3:$E$93)</f>
        <v>15.439910295534832</v>
      </c>
    </row>
    <row r="9" spans="1:16">
      <c r="B9" t="s">
        <v>61</v>
      </c>
      <c r="C9" t="s">
        <v>66</v>
      </c>
      <c r="D9">
        <f>COUNTIF('Given Data'!G9:G99,EDA!C9)</f>
        <v>10</v>
      </c>
      <c r="E9" s="29">
        <f>AVERAGEIF('Given Data'!$G$3:$G$93,EDA!$C9,'Given Data'!$D$3:$D$93)</f>
        <v>54.839760989067329</v>
      </c>
      <c r="F9" s="29">
        <f>AVERAGEIF('Given Data'!$G$3:$G$93,EDA!$C9,'Given Data'!$E$3:$E$93)</f>
        <v>19.496782764240599</v>
      </c>
    </row>
    <row r="10" spans="1:16">
      <c r="B10" t="s">
        <v>61</v>
      </c>
      <c r="C10" t="s">
        <v>67</v>
      </c>
      <c r="D10">
        <f>COUNTIF('Given Data'!G10:G100,EDA!C10)</f>
        <v>4</v>
      </c>
      <c r="E10" s="29">
        <f>AVERAGEIF('Given Data'!$G$3:$G$93,EDA!$C10,'Given Data'!$D$3:$D$93)</f>
        <v>42.494184596013127</v>
      </c>
      <c r="F10" s="29">
        <f>AVERAGEIF('Given Data'!$G$3:$G$93,EDA!$C10,'Given Data'!$E$3:$E$93)</f>
        <v>15.898799893557747</v>
      </c>
    </row>
    <row r="11" spans="1:16">
      <c r="B11" s="45" t="s">
        <v>62</v>
      </c>
      <c r="C11" s="45" t="s">
        <v>72</v>
      </c>
      <c r="D11" s="45">
        <v>10</v>
      </c>
      <c r="E11" s="46">
        <f>AVERAGE('Regression for - April_GMV'!$E$98:$E$107)</f>
        <v>46.323365905453883</v>
      </c>
      <c r="F11" s="46">
        <f>AVERAGE('Regression for - April_GMV'!$F$98:$F$107)</f>
        <v>17.411070717216614</v>
      </c>
    </row>
    <row r="12" spans="1:16">
      <c r="B12" s="45" t="s">
        <v>62</v>
      </c>
      <c r="C12" s="45" t="s">
        <v>73</v>
      </c>
      <c r="D12" s="45">
        <v>5</v>
      </c>
      <c r="E12" s="46">
        <f>AVERAGE('Regression for - April_GMV'!$E$110:$E$114)</f>
        <v>46.410138391341171</v>
      </c>
      <c r="F12" s="46">
        <f>AVERAGE('Regression for - April_GMV'!$F$110:$F$114)</f>
        <v>17.46467247306467</v>
      </c>
    </row>
    <row r="13" spans="1:16">
      <c r="B13" s="45" t="s">
        <v>62</v>
      </c>
      <c r="C13" s="45" t="s">
        <v>74</v>
      </c>
      <c r="D13" s="45">
        <v>3</v>
      </c>
      <c r="E13" s="46">
        <f>AVERAGE('Regression for - April_GMV'!$E$119:$E$121)</f>
        <v>47.312919040326811</v>
      </c>
      <c r="F13" s="46">
        <f>AVERAGE('Regression for - April_GMV'!$F$119:$F$121)</f>
        <v>17.358246570091993</v>
      </c>
    </row>
  </sheetData>
  <mergeCells count="2">
    <mergeCell ref="A1:B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U7" sqref="U7"/>
    </sheetView>
  </sheetViews>
  <sheetFormatPr defaultRowHeight="13.8"/>
  <cols>
    <col min="1" max="16384" width="8.796875" style="30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6"/>
  <sheetViews>
    <sheetView topLeftCell="A94" zoomScale="70" zoomScaleNormal="70" workbookViewId="0">
      <selection activeCell="O42" sqref="O42"/>
    </sheetView>
  </sheetViews>
  <sheetFormatPr defaultRowHeight="13.8"/>
  <cols>
    <col min="1" max="1" width="9" style="2" bestFit="1" customWidth="1"/>
    <col min="2" max="2" width="10" style="2" bestFit="1" customWidth="1"/>
    <col min="3" max="3" width="8.69921875" style="2" bestFit="1" customWidth="1"/>
    <col min="4" max="4" width="6.5" style="17" bestFit="1" customWidth="1"/>
    <col min="5" max="5" width="8.19921875" style="17" bestFit="1" customWidth="1"/>
    <col min="6" max="6" width="8.796875" style="17" bestFit="1" customWidth="1"/>
    <col min="7" max="7" width="11.3984375" style="17" bestFit="1" customWidth="1"/>
    <col min="8" max="8" width="9.5" style="21" bestFit="1" customWidth="1"/>
    <col min="9" max="9" width="7" style="21" bestFit="1" customWidth="1"/>
    <col min="10" max="10" width="9" style="21" bestFit="1" customWidth="1"/>
    <col min="11" max="11" width="8.09765625" style="21" bestFit="1" customWidth="1"/>
    <col min="12" max="12" width="6" style="6" bestFit="1" customWidth="1"/>
    <col min="14" max="14" width="18.296875" bestFit="1" customWidth="1"/>
    <col min="15" max="15" width="12.5" bestFit="1" customWidth="1"/>
    <col min="16" max="16" width="13.796875" bestFit="1" customWidth="1"/>
    <col min="17" max="17" width="12.5" bestFit="1" customWidth="1"/>
    <col min="18" max="18" width="12.19921875" bestFit="1" customWidth="1"/>
    <col min="19" max="19" width="13.69921875" bestFit="1" customWidth="1"/>
    <col min="20" max="20" width="11.8984375" bestFit="1" customWidth="1"/>
    <col min="21" max="21" width="12.5" bestFit="1" customWidth="1"/>
    <col min="22" max="22" width="12.19921875" bestFit="1" customWidth="1"/>
  </cols>
  <sheetData>
    <row r="2" spans="1:19">
      <c r="A2" s="1" t="s">
        <v>0</v>
      </c>
      <c r="B2" s="1" t="s">
        <v>13</v>
      </c>
      <c r="C2" s="1" t="s">
        <v>1</v>
      </c>
      <c r="D2" s="16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19</v>
      </c>
      <c r="J2" s="17" t="s">
        <v>20</v>
      </c>
      <c r="K2" s="17" t="s">
        <v>21</v>
      </c>
      <c r="L2" s="4" t="s">
        <v>3</v>
      </c>
      <c r="N2" t="s">
        <v>22</v>
      </c>
    </row>
    <row r="3" spans="1:19" ht="14.4" thickBot="1">
      <c r="A3" s="3">
        <v>45292</v>
      </c>
      <c r="B3" s="3" t="str">
        <f>TEXT(A3, "dddd")</f>
        <v>Monday</v>
      </c>
      <c r="C3" s="1" t="s">
        <v>4</v>
      </c>
      <c r="D3" s="16">
        <f>IF($C3="Event", 1, 0)</f>
        <v>0</v>
      </c>
      <c r="E3" s="18">
        <f>IF($B3="Monday", 1, 0)</f>
        <v>1</v>
      </c>
      <c r="F3" s="19">
        <f>IF($B3="Tuesday", 1, 0)</f>
        <v>0</v>
      </c>
      <c r="G3" s="18">
        <f>IF($B3="Wednesday", 1, 0)</f>
        <v>0</v>
      </c>
      <c r="H3" s="20">
        <f>IF($B3="Thursday", 1, 0)</f>
        <v>0</v>
      </c>
      <c r="I3" s="21">
        <f>IF($B3="Friday", 1, 0)</f>
        <v>0</v>
      </c>
      <c r="J3" s="21">
        <f>IF($B3="Saturday", 1, 0)</f>
        <v>0</v>
      </c>
      <c r="K3" s="21">
        <f>IF($B3="Sunday", 1, 0)</f>
        <v>0</v>
      </c>
      <c r="L3" s="4">
        <v>14.601633505413499</v>
      </c>
    </row>
    <row r="4" spans="1:19" ht="14.4">
      <c r="A4" s="3">
        <v>45293</v>
      </c>
      <c r="B4" s="3" t="str">
        <f t="shared" ref="B4:B67" si="0">TEXT(A4, "dddd")</f>
        <v>Tuesday</v>
      </c>
      <c r="C4" s="1" t="s">
        <v>6</v>
      </c>
      <c r="D4" s="16">
        <f t="shared" ref="D4:D67" si="1">IF($C4="Event", 1, 0)</f>
        <v>1</v>
      </c>
      <c r="E4" s="18">
        <f t="shared" ref="E4:E67" si="2">IF($B4="Monday", 1, 0)</f>
        <v>0</v>
      </c>
      <c r="F4" s="19">
        <f t="shared" ref="F4:F67" si="3">IF($B4="Tuesday", 1, 0)</f>
        <v>1</v>
      </c>
      <c r="G4" s="18">
        <f t="shared" ref="G4:G67" si="4">IF($B4="Wednesday", 1, 0)</f>
        <v>0</v>
      </c>
      <c r="H4" s="20">
        <f t="shared" ref="H4:H67" si="5">IF($B4="Thursday", 1, 0)</f>
        <v>0</v>
      </c>
      <c r="I4" s="21">
        <f t="shared" ref="I4:I67" si="6">IF($B4="Friday", 1, 0)</f>
        <v>0</v>
      </c>
      <c r="J4" s="21">
        <f t="shared" ref="J4:J67" si="7">IF($B4="Saturday", 1, 0)</f>
        <v>0</v>
      </c>
      <c r="K4" s="21">
        <f t="shared" ref="K4:K67" si="8">IF($B4="Sunday", 1, 0)</f>
        <v>0</v>
      </c>
      <c r="L4" s="4">
        <v>17.865593839112499</v>
      </c>
      <c r="N4" s="25" t="s">
        <v>23</v>
      </c>
      <c r="O4" s="25"/>
    </row>
    <row r="5" spans="1:19">
      <c r="A5" s="3">
        <v>45294</v>
      </c>
      <c r="B5" s="3" t="str">
        <f t="shared" si="0"/>
        <v>Wednesday</v>
      </c>
      <c r="C5" s="1" t="s">
        <v>6</v>
      </c>
      <c r="D5" s="16">
        <f t="shared" si="1"/>
        <v>1</v>
      </c>
      <c r="E5" s="18">
        <f t="shared" si="2"/>
        <v>0</v>
      </c>
      <c r="F5" s="19">
        <f t="shared" si="3"/>
        <v>0</v>
      </c>
      <c r="G5" s="18">
        <f t="shared" si="4"/>
        <v>1</v>
      </c>
      <c r="H5" s="20">
        <f t="shared" si="5"/>
        <v>0</v>
      </c>
      <c r="I5" s="21">
        <f t="shared" si="6"/>
        <v>0</v>
      </c>
      <c r="J5" s="21">
        <f t="shared" si="7"/>
        <v>0</v>
      </c>
      <c r="K5" s="21">
        <f t="shared" si="8"/>
        <v>0</v>
      </c>
      <c r="L5" s="4">
        <v>17.119781044457</v>
      </c>
      <c r="N5" s="22" t="s">
        <v>24</v>
      </c>
      <c r="O5" s="22">
        <v>0.81905191481390816</v>
      </c>
    </row>
    <row r="6" spans="1:19">
      <c r="A6" s="3">
        <v>45295</v>
      </c>
      <c r="B6" s="3" t="str">
        <f t="shared" si="0"/>
        <v>Thursday</v>
      </c>
      <c r="C6" s="1" t="s">
        <v>6</v>
      </c>
      <c r="D6" s="16">
        <f t="shared" si="1"/>
        <v>1</v>
      </c>
      <c r="E6" s="18">
        <f t="shared" si="2"/>
        <v>0</v>
      </c>
      <c r="F6" s="19">
        <f t="shared" si="3"/>
        <v>0</v>
      </c>
      <c r="G6" s="18">
        <f t="shared" si="4"/>
        <v>0</v>
      </c>
      <c r="H6" s="20">
        <f t="shared" si="5"/>
        <v>1</v>
      </c>
      <c r="I6" s="21">
        <f t="shared" si="6"/>
        <v>0</v>
      </c>
      <c r="J6" s="21">
        <f t="shared" si="7"/>
        <v>0</v>
      </c>
      <c r="K6" s="21">
        <f t="shared" si="8"/>
        <v>0</v>
      </c>
      <c r="L6" s="4">
        <v>17.316489860799997</v>
      </c>
      <c r="N6" s="22" t="s">
        <v>25</v>
      </c>
      <c r="O6" s="22">
        <v>0.67084603916032948</v>
      </c>
    </row>
    <row r="7" spans="1:19">
      <c r="A7" s="3">
        <v>45296</v>
      </c>
      <c r="B7" s="3" t="str">
        <f t="shared" si="0"/>
        <v>Friday</v>
      </c>
      <c r="C7" s="1" t="s">
        <v>4</v>
      </c>
      <c r="D7" s="16">
        <f t="shared" si="1"/>
        <v>0</v>
      </c>
      <c r="E7" s="18">
        <f t="shared" si="2"/>
        <v>0</v>
      </c>
      <c r="F7" s="19">
        <f t="shared" si="3"/>
        <v>0</v>
      </c>
      <c r="G7" s="18">
        <f t="shared" si="4"/>
        <v>0</v>
      </c>
      <c r="H7" s="20">
        <f t="shared" si="5"/>
        <v>0</v>
      </c>
      <c r="I7" s="21">
        <f t="shared" si="6"/>
        <v>1</v>
      </c>
      <c r="J7" s="21">
        <f t="shared" si="7"/>
        <v>0</v>
      </c>
      <c r="K7" s="21">
        <f t="shared" si="8"/>
        <v>0</v>
      </c>
      <c r="L7" s="4">
        <v>15.056855706275499</v>
      </c>
      <c r="N7" s="22" t="s">
        <v>26</v>
      </c>
      <c r="O7" s="22">
        <v>0.64308606655939338</v>
      </c>
    </row>
    <row r="8" spans="1:19">
      <c r="A8" s="3">
        <v>45297</v>
      </c>
      <c r="B8" s="3" t="str">
        <f t="shared" si="0"/>
        <v>Saturday</v>
      </c>
      <c r="C8" s="1" t="s">
        <v>6</v>
      </c>
      <c r="D8" s="16">
        <f t="shared" si="1"/>
        <v>1</v>
      </c>
      <c r="E8" s="18">
        <f t="shared" si="2"/>
        <v>0</v>
      </c>
      <c r="F8" s="19">
        <f t="shared" si="3"/>
        <v>0</v>
      </c>
      <c r="G8" s="18">
        <f t="shared" si="4"/>
        <v>0</v>
      </c>
      <c r="H8" s="20">
        <f t="shared" si="5"/>
        <v>0</v>
      </c>
      <c r="I8" s="21">
        <f t="shared" si="6"/>
        <v>0</v>
      </c>
      <c r="J8" s="21">
        <f t="shared" si="7"/>
        <v>1</v>
      </c>
      <c r="K8" s="21">
        <f t="shared" si="8"/>
        <v>0</v>
      </c>
      <c r="L8" s="4">
        <v>15.991704296743498</v>
      </c>
      <c r="N8" s="22" t="s">
        <v>27</v>
      </c>
      <c r="O8" s="22">
        <v>1.4030142194946809</v>
      </c>
    </row>
    <row r="9" spans="1:19" ht="14.4" thickBot="1">
      <c r="A9" s="3">
        <v>45298</v>
      </c>
      <c r="B9" s="3" t="str">
        <f t="shared" si="0"/>
        <v>Sunday</v>
      </c>
      <c r="C9" s="1" t="s">
        <v>6</v>
      </c>
      <c r="D9" s="16">
        <f t="shared" si="1"/>
        <v>1</v>
      </c>
      <c r="E9" s="18">
        <f t="shared" si="2"/>
        <v>0</v>
      </c>
      <c r="F9" s="19">
        <f t="shared" si="3"/>
        <v>0</v>
      </c>
      <c r="G9" s="18">
        <f t="shared" si="4"/>
        <v>0</v>
      </c>
      <c r="H9" s="20">
        <f t="shared" si="5"/>
        <v>0</v>
      </c>
      <c r="I9" s="21">
        <f t="shared" si="6"/>
        <v>0</v>
      </c>
      <c r="J9" s="21">
        <f t="shared" si="7"/>
        <v>0</v>
      </c>
      <c r="K9" s="21">
        <f t="shared" si="8"/>
        <v>1</v>
      </c>
      <c r="L9" s="4">
        <v>16.591219766920499</v>
      </c>
      <c r="N9" s="23" t="s">
        <v>28</v>
      </c>
      <c r="O9" s="23">
        <v>91</v>
      </c>
    </row>
    <row r="10" spans="1:19">
      <c r="A10" s="3">
        <v>45299</v>
      </c>
      <c r="B10" s="3" t="str">
        <f t="shared" si="0"/>
        <v>Monday</v>
      </c>
      <c r="C10" s="1" t="s">
        <v>6</v>
      </c>
      <c r="D10" s="16">
        <f t="shared" si="1"/>
        <v>1</v>
      </c>
      <c r="E10" s="18">
        <f t="shared" si="2"/>
        <v>1</v>
      </c>
      <c r="F10" s="19">
        <f t="shared" si="3"/>
        <v>0</v>
      </c>
      <c r="G10" s="18">
        <f t="shared" si="4"/>
        <v>0</v>
      </c>
      <c r="H10" s="20">
        <f t="shared" si="5"/>
        <v>0</v>
      </c>
      <c r="I10" s="21">
        <f t="shared" si="6"/>
        <v>0</v>
      </c>
      <c r="J10" s="21">
        <f t="shared" si="7"/>
        <v>0</v>
      </c>
      <c r="K10" s="21">
        <f t="shared" si="8"/>
        <v>0</v>
      </c>
      <c r="L10" s="4">
        <v>15.606005098592998</v>
      </c>
    </row>
    <row r="11" spans="1:19" ht="14.4" thickBot="1">
      <c r="A11" s="3">
        <v>45300</v>
      </c>
      <c r="B11" s="3" t="str">
        <f t="shared" si="0"/>
        <v>Tuesday</v>
      </c>
      <c r="C11" s="1" t="s">
        <v>4</v>
      </c>
      <c r="D11" s="16">
        <f t="shared" si="1"/>
        <v>0</v>
      </c>
      <c r="E11" s="18">
        <f t="shared" si="2"/>
        <v>0</v>
      </c>
      <c r="F11" s="19">
        <f t="shared" si="3"/>
        <v>1</v>
      </c>
      <c r="G11" s="18">
        <f t="shared" si="4"/>
        <v>0</v>
      </c>
      <c r="H11" s="20">
        <f t="shared" si="5"/>
        <v>0</v>
      </c>
      <c r="I11" s="21">
        <f t="shared" si="6"/>
        <v>0</v>
      </c>
      <c r="J11" s="21">
        <f t="shared" si="7"/>
        <v>0</v>
      </c>
      <c r="K11" s="21">
        <f t="shared" si="8"/>
        <v>0</v>
      </c>
      <c r="L11" s="4">
        <v>15.298911055382497</v>
      </c>
      <c r="N11" t="s">
        <v>29</v>
      </c>
    </row>
    <row r="12" spans="1:19" ht="14.4">
      <c r="A12" s="3">
        <v>45301</v>
      </c>
      <c r="B12" s="3" t="str">
        <f t="shared" si="0"/>
        <v>Wednesday</v>
      </c>
      <c r="C12" s="1" t="s">
        <v>4</v>
      </c>
      <c r="D12" s="16">
        <f t="shared" si="1"/>
        <v>0</v>
      </c>
      <c r="E12" s="18">
        <f t="shared" si="2"/>
        <v>0</v>
      </c>
      <c r="F12" s="19">
        <f t="shared" si="3"/>
        <v>0</v>
      </c>
      <c r="G12" s="18">
        <f t="shared" si="4"/>
        <v>1</v>
      </c>
      <c r="H12" s="20">
        <f t="shared" si="5"/>
        <v>0</v>
      </c>
      <c r="I12" s="21">
        <f t="shared" si="6"/>
        <v>0</v>
      </c>
      <c r="J12" s="21">
        <f t="shared" si="7"/>
        <v>0</v>
      </c>
      <c r="K12" s="21">
        <f t="shared" si="8"/>
        <v>0</v>
      </c>
      <c r="L12" s="4">
        <v>15.142614215774499</v>
      </c>
      <c r="N12" s="24"/>
      <c r="O12" s="24" t="s">
        <v>34</v>
      </c>
      <c r="P12" s="24" t="s">
        <v>35</v>
      </c>
      <c r="Q12" s="24" t="s">
        <v>36</v>
      </c>
      <c r="R12" s="24" t="s">
        <v>37</v>
      </c>
      <c r="S12" s="24" t="s">
        <v>38</v>
      </c>
    </row>
    <row r="13" spans="1:19">
      <c r="A13" s="3">
        <v>45302</v>
      </c>
      <c r="B13" s="3" t="str">
        <f t="shared" si="0"/>
        <v>Thursday</v>
      </c>
      <c r="C13" s="1" t="s">
        <v>4</v>
      </c>
      <c r="D13" s="16">
        <f t="shared" si="1"/>
        <v>0</v>
      </c>
      <c r="E13" s="18">
        <f t="shared" si="2"/>
        <v>0</v>
      </c>
      <c r="F13" s="19">
        <f t="shared" si="3"/>
        <v>0</v>
      </c>
      <c r="G13" s="18">
        <f t="shared" si="4"/>
        <v>0</v>
      </c>
      <c r="H13" s="20">
        <f t="shared" si="5"/>
        <v>1</v>
      </c>
      <c r="I13" s="21">
        <f t="shared" si="6"/>
        <v>0</v>
      </c>
      <c r="J13" s="21">
        <f t="shared" si="7"/>
        <v>0</v>
      </c>
      <c r="K13" s="21">
        <f t="shared" si="8"/>
        <v>0</v>
      </c>
      <c r="L13" s="4">
        <v>14.581087560779999</v>
      </c>
      <c r="N13" s="22" t="s">
        <v>30</v>
      </c>
      <c r="O13" s="22">
        <v>7</v>
      </c>
      <c r="P13" s="22">
        <v>332.98602878158067</v>
      </c>
      <c r="Q13" s="22">
        <v>47.569432683082951</v>
      </c>
      <c r="R13" s="22">
        <v>24.165947452617747</v>
      </c>
      <c r="S13" s="22">
        <v>1.3165751033681947E-17</v>
      </c>
    </row>
    <row r="14" spans="1:19">
      <c r="A14" s="3">
        <v>45303</v>
      </c>
      <c r="B14" s="3" t="str">
        <f t="shared" si="0"/>
        <v>Friday</v>
      </c>
      <c r="C14" s="1" t="s">
        <v>6</v>
      </c>
      <c r="D14" s="16">
        <f t="shared" si="1"/>
        <v>1</v>
      </c>
      <c r="E14" s="18">
        <f t="shared" si="2"/>
        <v>0</v>
      </c>
      <c r="F14" s="19">
        <f t="shared" si="3"/>
        <v>0</v>
      </c>
      <c r="G14" s="18">
        <f t="shared" si="4"/>
        <v>0</v>
      </c>
      <c r="H14" s="20">
        <f t="shared" si="5"/>
        <v>0</v>
      </c>
      <c r="I14" s="21">
        <f t="shared" si="6"/>
        <v>1</v>
      </c>
      <c r="J14" s="21">
        <f t="shared" si="7"/>
        <v>0</v>
      </c>
      <c r="K14" s="21">
        <f t="shared" si="8"/>
        <v>0</v>
      </c>
      <c r="L14" s="4">
        <v>18.695661290929998</v>
      </c>
      <c r="N14" s="22" t="s">
        <v>31</v>
      </c>
      <c r="O14" s="22">
        <v>83</v>
      </c>
      <c r="P14" s="22">
        <v>163.38125870865429</v>
      </c>
      <c r="Q14" s="22">
        <v>1.9684489001042684</v>
      </c>
      <c r="R14" s="22"/>
      <c r="S14" s="22"/>
    </row>
    <row r="15" spans="1:19" ht="14.4" thickBot="1">
      <c r="A15" s="3">
        <v>45304</v>
      </c>
      <c r="B15" s="3" t="str">
        <f t="shared" si="0"/>
        <v>Saturday</v>
      </c>
      <c r="C15" s="1" t="s">
        <v>6</v>
      </c>
      <c r="D15" s="16">
        <f t="shared" si="1"/>
        <v>1</v>
      </c>
      <c r="E15" s="18">
        <f t="shared" si="2"/>
        <v>0</v>
      </c>
      <c r="F15" s="19">
        <f t="shared" si="3"/>
        <v>0</v>
      </c>
      <c r="G15" s="18">
        <f t="shared" si="4"/>
        <v>0</v>
      </c>
      <c r="H15" s="20">
        <f t="shared" si="5"/>
        <v>0</v>
      </c>
      <c r="I15" s="21">
        <f t="shared" si="6"/>
        <v>0</v>
      </c>
      <c r="J15" s="21">
        <f t="shared" si="7"/>
        <v>1</v>
      </c>
      <c r="K15" s="21">
        <f t="shared" si="8"/>
        <v>0</v>
      </c>
      <c r="L15" s="4">
        <v>18.980285782009499</v>
      </c>
      <c r="N15" s="23" t="s">
        <v>32</v>
      </c>
      <c r="O15" s="23">
        <v>90</v>
      </c>
      <c r="P15" s="23">
        <v>496.36728749023496</v>
      </c>
      <c r="Q15" s="23"/>
      <c r="R15" s="23"/>
      <c r="S15" s="23"/>
    </row>
    <row r="16" spans="1:19" ht="14.4" thickBot="1">
      <c r="A16" s="3">
        <v>45305</v>
      </c>
      <c r="B16" s="3" t="str">
        <f t="shared" si="0"/>
        <v>Sunday</v>
      </c>
      <c r="C16" s="1" t="s">
        <v>6</v>
      </c>
      <c r="D16" s="16">
        <f t="shared" si="1"/>
        <v>1</v>
      </c>
      <c r="E16" s="18">
        <f t="shared" si="2"/>
        <v>0</v>
      </c>
      <c r="F16" s="19">
        <f t="shared" si="3"/>
        <v>0</v>
      </c>
      <c r="G16" s="18">
        <f t="shared" si="4"/>
        <v>0</v>
      </c>
      <c r="H16" s="20">
        <f t="shared" si="5"/>
        <v>0</v>
      </c>
      <c r="I16" s="21">
        <f t="shared" si="6"/>
        <v>0</v>
      </c>
      <c r="J16" s="21">
        <f t="shared" si="7"/>
        <v>0</v>
      </c>
      <c r="K16" s="21">
        <f t="shared" si="8"/>
        <v>1</v>
      </c>
      <c r="L16" s="4">
        <v>18.172744325443499</v>
      </c>
    </row>
    <row r="17" spans="1:22" ht="14.4">
      <c r="A17" s="3">
        <v>45306</v>
      </c>
      <c r="B17" s="3" t="str">
        <f t="shared" si="0"/>
        <v>Monday</v>
      </c>
      <c r="C17" s="1" t="s">
        <v>6</v>
      </c>
      <c r="D17" s="16">
        <f t="shared" si="1"/>
        <v>1</v>
      </c>
      <c r="E17" s="18">
        <f t="shared" si="2"/>
        <v>1</v>
      </c>
      <c r="F17" s="19">
        <f t="shared" si="3"/>
        <v>0</v>
      </c>
      <c r="G17" s="18">
        <f t="shared" si="4"/>
        <v>0</v>
      </c>
      <c r="H17" s="20">
        <f t="shared" si="5"/>
        <v>0</v>
      </c>
      <c r="I17" s="21">
        <f t="shared" si="6"/>
        <v>0</v>
      </c>
      <c r="J17" s="21">
        <f t="shared" si="7"/>
        <v>0</v>
      </c>
      <c r="K17" s="21">
        <f t="shared" si="8"/>
        <v>0</v>
      </c>
      <c r="L17" s="4">
        <v>16.942804613286498</v>
      </c>
      <c r="N17" s="24"/>
      <c r="O17" s="24" t="s">
        <v>39</v>
      </c>
      <c r="P17" s="24" t="s">
        <v>27</v>
      </c>
      <c r="Q17" s="24" t="s">
        <v>40</v>
      </c>
      <c r="R17" s="24" t="s">
        <v>41</v>
      </c>
      <c r="S17" s="24" t="s">
        <v>42</v>
      </c>
      <c r="T17" s="24" t="s">
        <v>43</v>
      </c>
      <c r="U17" s="24" t="s">
        <v>44</v>
      </c>
      <c r="V17" s="24" t="s">
        <v>45</v>
      </c>
    </row>
    <row r="18" spans="1:22">
      <c r="A18" s="3">
        <v>45307</v>
      </c>
      <c r="B18" s="3" t="str">
        <f t="shared" si="0"/>
        <v>Tuesday</v>
      </c>
      <c r="C18" s="1" t="s">
        <v>6</v>
      </c>
      <c r="D18" s="16">
        <f t="shared" si="1"/>
        <v>1</v>
      </c>
      <c r="E18" s="18">
        <f t="shared" si="2"/>
        <v>0</v>
      </c>
      <c r="F18" s="19">
        <f t="shared" si="3"/>
        <v>1</v>
      </c>
      <c r="G18" s="18">
        <f t="shared" si="4"/>
        <v>0</v>
      </c>
      <c r="H18" s="20">
        <f t="shared" si="5"/>
        <v>0</v>
      </c>
      <c r="I18" s="21">
        <f t="shared" si="6"/>
        <v>0</v>
      </c>
      <c r="J18" s="21">
        <f t="shared" si="7"/>
        <v>0</v>
      </c>
      <c r="K18" s="21">
        <f t="shared" si="8"/>
        <v>0</v>
      </c>
      <c r="L18" s="4">
        <v>16.730064653178498</v>
      </c>
      <c r="N18" s="22" t="s">
        <v>33</v>
      </c>
      <c r="O18" s="22">
        <v>13.766720158090401</v>
      </c>
      <c r="P18" s="22">
        <v>0.4448340064335376</v>
      </c>
      <c r="Q18" s="22">
        <v>30.947993990983868</v>
      </c>
      <c r="R18" s="22">
        <v>2.399228751736658E-47</v>
      </c>
      <c r="S18" s="22">
        <v>12.881963210439915</v>
      </c>
      <c r="T18" s="22">
        <v>14.651477105740886</v>
      </c>
      <c r="U18" s="22">
        <v>12.881963210439915</v>
      </c>
      <c r="V18" s="22">
        <v>14.651477105740886</v>
      </c>
    </row>
    <row r="19" spans="1:22">
      <c r="A19" s="3">
        <v>45308</v>
      </c>
      <c r="B19" s="3" t="str">
        <f t="shared" si="0"/>
        <v>Wednesday</v>
      </c>
      <c r="C19" s="1" t="s">
        <v>6</v>
      </c>
      <c r="D19" s="16">
        <f t="shared" si="1"/>
        <v>1</v>
      </c>
      <c r="E19" s="18">
        <f t="shared" si="2"/>
        <v>0</v>
      </c>
      <c r="F19" s="19">
        <f t="shared" si="3"/>
        <v>0</v>
      </c>
      <c r="G19" s="18">
        <f t="shared" si="4"/>
        <v>1</v>
      </c>
      <c r="H19" s="20">
        <f t="shared" si="5"/>
        <v>0</v>
      </c>
      <c r="I19" s="21">
        <f t="shared" si="6"/>
        <v>0</v>
      </c>
      <c r="J19" s="21">
        <f t="shared" si="7"/>
        <v>0</v>
      </c>
      <c r="K19" s="21">
        <f t="shared" si="8"/>
        <v>0</v>
      </c>
      <c r="L19" s="4">
        <v>17.089696861230497</v>
      </c>
      <c r="N19" s="22" t="s">
        <v>46</v>
      </c>
      <c r="O19" s="22">
        <v>3.846087965860979</v>
      </c>
      <c r="P19" s="22">
        <v>0.31133775202899455</v>
      </c>
      <c r="Q19" s="22">
        <v>12.353426273543585</v>
      </c>
      <c r="R19" s="22">
        <v>1.6927118986457546E-20</v>
      </c>
      <c r="S19" s="22">
        <v>3.2268496990251605</v>
      </c>
      <c r="T19" s="22">
        <v>4.465326232696798</v>
      </c>
      <c r="U19" s="22">
        <v>3.2268496990251605</v>
      </c>
      <c r="V19" s="22">
        <v>4.465326232696798</v>
      </c>
    </row>
    <row r="20" spans="1:22">
      <c r="A20" s="3">
        <v>45309</v>
      </c>
      <c r="B20" s="3" t="str">
        <f t="shared" si="0"/>
        <v>Thursday</v>
      </c>
      <c r="C20" s="1" t="s">
        <v>6</v>
      </c>
      <c r="D20" s="16">
        <f t="shared" si="1"/>
        <v>1</v>
      </c>
      <c r="E20" s="18">
        <f t="shared" si="2"/>
        <v>0</v>
      </c>
      <c r="F20" s="19">
        <f t="shared" si="3"/>
        <v>0</v>
      </c>
      <c r="G20" s="18">
        <f t="shared" si="4"/>
        <v>0</v>
      </c>
      <c r="H20" s="20">
        <f t="shared" si="5"/>
        <v>1</v>
      </c>
      <c r="I20" s="21">
        <f t="shared" si="6"/>
        <v>0</v>
      </c>
      <c r="J20" s="21">
        <f t="shared" si="7"/>
        <v>0</v>
      </c>
      <c r="K20" s="21">
        <f t="shared" si="8"/>
        <v>0</v>
      </c>
      <c r="L20" s="4">
        <v>16.829447364177497</v>
      </c>
      <c r="N20" s="22" t="s">
        <v>47</v>
      </c>
      <c r="O20" s="22">
        <v>-0.46411863960212185</v>
      </c>
      <c r="P20" s="22">
        <v>0.55858321696318292</v>
      </c>
      <c r="Q20" s="22">
        <v>-0.83088539989684762</v>
      </c>
      <c r="R20" s="22">
        <v>0.40842218270269903</v>
      </c>
      <c r="S20" s="22">
        <v>-1.5751181920227499</v>
      </c>
      <c r="T20" s="22">
        <v>0.64688091281850613</v>
      </c>
      <c r="U20" s="22">
        <v>-1.5751181920227499</v>
      </c>
      <c r="V20" s="22">
        <v>0.64688091281850613</v>
      </c>
    </row>
    <row r="21" spans="1:22">
      <c r="A21" s="3">
        <v>45310</v>
      </c>
      <c r="B21" s="3" t="str">
        <f t="shared" si="0"/>
        <v>Friday</v>
      </c>
      <c r="C21" s="1" t="s">
        <v>6</v>
      </c>
      <c r="D21" s="16">
        <f t="shared" si="1"/>
        <v>1</v>
      </c>
      <c r="E21" s="18">
        <f t="shared" si="2"/>
        <v>0</v>
      </c>
      <c r="F21" s="19">
        <f t="shared" si="3"/>
        <v>0</v>
      </c>
      <c r="G21" s="18">
        <f t="shared" si="4"/>
        <v>0</v>
      </c>
      <c r="H21" s="20">
        <f t="shared" si="5"/>
        <v>0</v>
      </c>
      <c r="I21" s="21">
        <f t="shared" si="6"/>
        <v>1</v>
      </c>
      <c r="J21" s="21">
        <f t="shared" si="7"/>
        <v>0</v>
      </c>
      <c r="K21" s="21">
        <f t="shared" si="8"/>
        <v>0</v>
      </c>
      <c r="L21" s="4">
        <v>15.502442352819498</v>
      </c>
      <c r="N21" s="22" t="s">
        <v>48</v>
      </c>
      <c r="O21" s="22">
        <v>-4.889251173377801E-2</v>
      </c>
      <c r="P21" s="22">
        <v>0.5631848955887977</v>
      </c>
      <c r="Q21" s="22">
        <v>-8.6814316429175434E-2</v>
      </c>
      <c r="R21" s="22">
        <v>0.93102820576271372</v>
      </c>
      <c r="S21" s="22">
        <v>-1.1690446178620455</v>
      </c>
      <c r="T21" s="22">
        <v>1.0712595943944896</v>
      </c>
      <c r="U21" s="22">
        <v>-1.1690446178620455</v>
      </c>
      <c r="V21" s="22">
        <v>1.0712595943944896</v>
      </c>
    </row>
    <row r="22" spans="1:22">
      <c r="A22" s="3">
        <v>45311</v>
      </c>
      <c r="B22" s="3" t="str">
        <f t="shared" si="0"/>
        <v>Saturday</v>
      </c>
      <c r="C22" s="1" t="s">
        <v>6</v>
      </c>
      <c r="D22" s="16">
        <f t="shared" si="1"/>
        <v>1</v>
      </c>
      <c r="E22" s="18">
        <f t="shared" si="2"/>
        <v>0</v>
      </c>
      <c r="F22" s="19">
        <f t="shared" si="3"/>
        <v>0</v>
      </c>
      <c r="G22" s="18">
        <f t="shared" si="4"/>
        <v>0</v>
      </c>
      <c r="H22" s="20">
        <f t="shared" si="5"/>
        <v>0</v>
      </c>
      <c r="I22" s="21">
        <f t="shared" si="6"/>
        <v>0</v>
      </c>
      <c r="J22" s="21">
        <f t="shared" si="7"/>
        <v>1</v>
      </c>
      <c r="K22" s="21">
        <f t="shared" si="8"/>
        <v>0</v>
      </c>
      <c r="L22" s="4">
        <v>16.085586722965498</v>
      </c>
      <c r="N22" s="22" t="s">
        <v>49</v>
      </c>
      <c r="O22" s="22">
        <v>-4.0759562115277648E-2</v>
      </c>
      <c r="P22" s="22">
        <v>0.56318489558879736</v>
      </c>
      <c r="Q22" s="22">
        <v>-7.2373322570493351E-2</v>
      </c>
      <c r="R22" s="22">
        <v>0.94247893326084764</v>
      </c>
      <c r="S22" s="22">
        <v>-1.1609116682435445</v>
      </c>
      <c r="T22" s="22">
        <v>1.0793925440129892</v>
      </c>
      <c r="U22" s="22">
        <v>-1.1609116682435445</v>
      </c>
      <c r="V22" s="22">
        <v>1.0793925440129892</v>
      </c>
    </row>
    <row r="23" spans="1:22">
      <c r="A23" s="3">
        <v>45312</v>
      </c>
      <c r="B23" s="3" t="str">
        <f t="shared" si="0"/>
        <v>Sunday</v>
      </c>
      <c r="C23" s="1" t="s">
        <v>6</v>
      </c>
      <c r="D23" s="16">
        <f t="shared" si="1"/>
        <v>1</v>
      </c>
      <c r="E23" s="18">
        <f t="shared" si="2"/>
        <v>0</v>
      </c>
      <c r="F23" s="19">
        <f t="shared" si="3"/>
        <v>0</v>
      </c>
      <c r="G23" s="18">
        <f t="shared" si="4"/>
        <v>0</v>
      </c>
      <c r="H23" s="20">
        <f t="shared" si="5"/>
        <v>0</v>
      </c>
      <c r="I23" s="21">
        <f t="shared" si="6"/>
        <v>0</v>
      </c>
      <c r="J23" s="21">
        <f t="shared" si="7"/>
        <v>0</v>
      </c>
      <c r="K23" s="21">
        <f t="shared" si="8"/>
        <v>1</v>
      </c>
      <c r="L23" s="4">
        <v>16.089289261916001</v>
      </c>
      <c r="N23" s="22" t="s">
        <v>50</v>
      </c>
      <c r="O23" s="22">
        <v>6.3765969259877889E-2</v>
      </c>
      <c r="P23" s="22">
        <v>0.55858321696318247</v>
      </c>
      <c r="Q23" s="22">
        <v>0.114156615027839</v>
      </c>
      <c r="R23" s="22">
        <v>0.90938933646461428</v>
      </c>
      <c r="S23" s="22">
        <v>-1.0472335831607491</v>
      </c>
      <c r="T23" s="22">
        <v>1.1747655216805051</v>
      </c>
      <c r="U23" s="22">
        <v>-1.0472335831607491</v>
      </c>
      <c r="V23" s="22">
        <v>1.1747655216805051</v>
      </c>
    </row>
    <row r="24" spans="1:22">
      <c r="A24" s="3">
        <v>45313</v>
      </c>
      <c r="B24" s="3" t="str">
        <f t="shared" si="0"/>
        <v>Monday</v>
      </c>
      <c r="C24" s="1" t="s">
        <v>6</v>
      </c>
      <c r="D24" s="16">
        <f t="shared" si="1"/>
        <v>1</v>
      </c>
      <c r="E24" s="18">
        <f t="shared" si="2"/>
        <v>1</v>
      </c>
      <c r="F24" s="19">
        <f t="shared" si="3"/>
        <v>0</v>
      </c>
      <c r="G24" s="18">
        <f t="shared" si="4"/>
        <v>0</v>
      </c>
      <c r="H24" s="20">
        <f t="shared" si="5"/>
        <v>0</v>
      </c>
      <c r="I24" s="21">
        <f t="shared" si="6"/>
        <v>0</v>
      </c>
      <c r="J24" s="21">
        <f t="shared" si="7"/>
        <v>0</v>
      </c>
      <c r="K24" s="21">
        <f t="shared" si="8"/>
        <v>0</v>
      </c>
      <c r="L24" s="4">
        <v>13.996232380188498</v>
      </c>
      <c r="N24" s="22" t="s">
        <v>51</v>
      </c>
      <c r="O24" s="22">
        <v>-0.43846708670415541</v>
      </c>
      <c r="P24" s="22">
        <v>0.55082833051283697</v>
      </c>
      <c r="Q24" s="22">
        <v>-0.79601404360579997</v>
      </c>
      <c r="R24" s="22">
        <v>0.42829469412083698</v>
      </c>
      <c r="S24" s="22">
        <v>-1.5340424818752199</v>
      </c>
      <c r="T24" s="22">
        <v>0.65710830846690915</v>
      </c>
      <c r="U24" s="22">
        <v>-1.5340424818752199</v>
      </c>
      <c r="V24" s="22">
        <v>0.65710830846690915</v>
      </c>
    </row>
    <row r="25" spans="1:22" ht="14.4" thickBot="1">
      <c r="A25" s="3">
        <v>45314</v>
      </c>
      <c r="B25" s="3" t="str">
        <f t="shared" si="0"/>
        <v>Tuesday</v>
      </c>
      <c r="C25" s="1" t="s">
        <v>4</v>
      </c>
      <c r="D25" s="16">
        <f t="shared" si="1"/>
        <v>0</v>
      </c>
      <c r="E25" s="18">
        <f t="shared" si="2"/>
        <v>0</v>
      </c>
      <c r="F25" s="19">
        <f t="shared" si="3"/>
        <v>1</v>
      </c>
      <c r="G25" s="18">
        <f t="shared" si="4"/>
        <v>0</v>
      </c>
      <c r="H25" s="20">
        <f t="shared" si="5"/>
        <v>0</v>
      </c>
      <c r="I25" s="21">
        <f t="shared" si="6"/>
        <v>0</v>
      </c>
      <c r="J25" s="21">
        <f t="shared" si="7"/>
        <v>0</v>
      </c>
      <c r="K25" s="21">
        <f t="shared" si="8"/>
        <v>0</v>
      </c>
      <c r="L25" s="4">
        <v>13.161760418657499</v>
      </c>
      <c r="N25" s="23" t="s">
        <v>52</v>
      </c>
      <c r="O25" s="23">
        <v>-0.32521757487400038</v>
      </c>
      <c r="P25" s="23">
        <v>0.5503074525424253</v>
      </c>
      <c r="Q25" s="23">
        <v>-0.59097432421002538</v>
      </c>
      <c r="R25" s="23">
        <v>0.55614357473777609</v>
      </c>
      <c r="S25" s="23">
        <v>-1.4197569647115369</v>
      </c>
      <c r="T25" s="23">
        <v>0.76932181496353602</v>
      </c>
      <c r="U25" s="23">
        <v>-1.4197569647115369</v>
      </c>
      <c r="V25" s="23">
        <v>0.76932181496353602</v>
      </c>
    </row>
    <row r="26" spans="1:22">
      <c r="A26" s="3">
        <v>45315</v>
      </c>
      <c r="B26" s="3" t="str">
        <f t="shared" si="0"/>
        <v>Wednesday</v>
      </c>
      <c r="C26" s="1" t="s">
        <v>4</v>
      </c>
      <c r="D26" s="16">
        <f t="shared" si="1"/>
        <v>0</v>
      </c>
      <c r="E26" s="18">
        <f t="shared" si="2"/>
        <v>0</v>
      </c>
      <c r="F26" s="19">
        <f t="shared" si="3"/>
        <v>0</v>
      </c>
      <c r="G26" s="18">
        <f t="shared" si="4"/>
        <v>1</v>
      </c>
      <c r="H26" s="20">
        <f t="shared" si="5"/>
        <v>0</v>
      </c>
      <c r="I26" s="21">
        <f t="shared" si="6"/>
        <v>0</v>
      </c>
      <c r="J26" s="21">
        <f t="shared" si="7"/>
        <v>0</v>
      </c>
      <c r="K26" s="21">
        <f t="shared" si="8"/>
        <v>0</v>
      </c>
      <c r="L26" s="4">
        <v>13.161587845438499</v>
      </c>
    </row>
    <row r="27" spans="1:22">
      <c r="A27" s="3">
        <v>45316</v>
      </c>
      <c r="B27" s="3" t="str">
        <f t="shared" si="0"/>
        <v>Thursday</v>
      </c>
      <c r="C27" s="1" t="s">
        <v>4</v>
      </c>
      <c r="D27" s="16">
        <f t="shared" si="1"/>
        <v>0</v>
      </c>
      <c r="E27" s="18">
        <f t="shared" si="2"/>
        <v>0</v>
      </c>
      <c r="F27" s="19">
        <f t="shared" si="3"/>
        <v>0</v>
      </c>
      <c r="G27" s="18">
        <f t="shared" si="4"/>
        <v>0</v>
      </c>
      <c r="H27" s="20">
        <f t="shared" si="5"/>
        <v>1</v>
      </c>
      <c r="I27" s="21">
        <f t="shared" si="6"/>
        <v>0</v>
      </c>
      <c r="J27" s="21">
        <f t="shared" si="7"/>
        <v>0</v>
      </c>
      <c r="K27" s="21">
        <f t="shared" si="8"/>
        <v>0</v>
      </c>
      <c r="L27" s="4">
        <v>12.682933315539499</v>
      </c>
    </row>
    <row r="28" spans="1:22">
      <c r="A28" s="3">
        <v>45317</v>
      </c>
      <c r="B28" s="3" t="str">
        <f t="shared" si="0"/>
        <v>Friday</v>
      </c>
      <c r="C28" s="1" t="s">
        <v>4</v>
      </c>
      <c r="D28" s="16">
        <f t="shared" si="1"/>
        <v>0</v>
      </c>
      <c r="E28" s="18">
        <f t="shared" si="2"/>
        <v>0</v>
      </c>
      <c r="F28" s="19">
        <f t="shared" si="3"/>
        <v>0</v>
      </c>
      <c r="G28" s="18">
        <f t="shared" si="4"/>
        <v>0</v>
      </c>
      <c r="H28" s="20">
        <f t="shared" si="5"/>
        <v>0</v>
      </c>
      <c r="I28" s="21">
        <f t="shared" si="6"/>
        <v>1</v>
      </c>
      <c r="J28" s="21">
        <f t="shared" si="7"/>
        <v>0</v>
      </c>
      <c r="K28" s="21">
        <f t="shared" si="8"/>
        <v>0</v>
      </c>
      <c r="L28" s="4">
        <v>12.230679893061499</v>
      </c>
    </row>
    <row r="29" spans="1:22">
      <c r="A29" s="3">
        <v>45318</v>
      </c>
      <c r="B29" s="3" t="str">
        <f t="shared" si="0"/>
        <v>Saturday</v>
      </c>
      <c r="C29" s="1" t="s">
        <v>4</v>
      </c>
      <c r="D29" s="16">
        <f t="shared" si="1"/>
        <v>0</v>
      </c>
      <c r="E29" s="18">
        <f t="shared" si="2"/>
        <v>0</v>
      </c>
      <c r="F29" s="19">
        <f t="shared" si="3"/>
        <v>0</v>
      </c>
      <c r="G29" s="18">
        <f t="shared" si="4"/>
        <v>0</v>
      </c>
      <c r="H29" s="20">
        <f t="shared" si="5"/>
        <v>0</v>
      </c>
      <c r="I29" s="21">
        <f t="shared" si="6"/>
        <v>0</v>
      </c>
      <c r="J29" s="21">
        <f t="shared" si="7"/>
        <v>1</v>
      </c>
      <c r="K29" s="21">
        <f t="shared" si="8"/>
        <v>0</v>
      </c>
      <c r="L29" s="4">
        <v>11.983043162739998</v>
      </c>
    </row>
    <row r="30" spans="1:22">
      <c r="A30" s="3">
        <v>45319</v>
      </c>
      <c r="B30" s="3" t="str">
        <f t="shared" si="0"/>
        <v>Sunday</v>
      </c>
      <c r="C30" s="1" t="s">
        <v>4</v>
      </c>
      <c r="D30" s="16">
        <f t="shared" si="1"/>
        <v>0</v>
      </c>
      <c r="E30" s="18">
        <f t="shared" si="2"/>
        <v>0</v>
      </c>
      <c r="F30" s="19">
        <f t="shared" si="3"/>
        <v>0</v>
      </c>
      <c r="G30" s="18">
        <f t="shared" si="4"/>
        <v>0</v>
      </c>
      <c r="H30" s="20">
        <f t="shared" si="5"/>
        <v>0</v>
      </c>
      <c r="I30" s="21">
        <f t="shared" si="6"/>
        <v>0</v>
      </c>
      <c r="J30" s="21">
        <f t="shared" si="7"/>
        <v>0</v>
      </c>
      <c r="K30" s="21">
        <f t="shared" si="8"/>
        <v>1</v>
      </c>
      <c r="L30" s="4">
        <v>12.114683441490499</v>
      </c>
    </row>
    <row r="31" spans="1:22">
      <c r="A31" s="3">
        <v>45320</v>
      </c>
      <c r="B31" s="3" t="str">
        <f t="shared" si="0"/>
        <v>Monday</v>
      </c>
      <c r="C31" s="1" t="s">
        <v>4</v>
      </c>
      <c r="D31" s="16">
        <f t="shared" si="1"/>
        <v>0</v>
      </c>
      <c r="E31" s="18">
        <f t="shared" si="2"/>
        <v>1</v>
      </c>
      <c r="F31" s="19">
        <f t="shared" si="3"/>
        <v>0</v>
      </c>
      <c r="G31" s="18">
        <f t="shared" si="4"/>
        <v>0</v>
      </c>
      <c r="H31" s="20">
        <f t="shared" si="5"/>
        <v>0</v>
      </c>
      <c r="I31" s="21">
        <f t="shared" si="6"/>
        <v>0</v>
      </c>
      <c r="J31" s="21">
        <f t="shared" si="7"/>
        <v>0</v>
      </c>
      <c r="K31" s="21">
        <f t="shared" si="8"/>
        <v>0</v>
      </c>
      <c r="L31" s="4">
        <v>12.116556444811</v>
      </c>
    </row>
    <row r="32" spans="1:22">
      <c r="A32" s="3">
        <v>45321</v>
      </c>
      <c r="B32" s="3" t="str">
        <f t="shared" si="0"/>
        <v>Tuesday</v>
      </c>
      <c r="C32" s="1" t="s">
        <v>4</v>
      </c>
      <c r="D32" s="16">
        <f t="shared" si="1"/>
        <v>0</v>
      </c>
      <c r="E32" s="18">
        <f t="shared" si="2"/>
        <v>0</v>
      </c>
      <c r="F32" s="19">
        <f t="shared" si="3"/>
        <v>1</v>
      </c>
      <c r="G32" s="18">
        <f t="shared" si="4"/>
        <v>0</v>
      </c>
      <c r="H32" s="20">
        <f t="shared" si="5"/>
        <v>0</v>
      </c>
      <c r="I32" s="21">
        <f t="shared" si="6"/>
        <v>0</v>
      </c>
      <c r="J32" s="21">
        <f t="shared" si="7"/>
        <v>0</v>
      </c>
      <c r="K32" s="21">
        <f t="shared" si="8"/>
        <v>0</v>
      </c>
      <c r="L32" s="4">
        <v>13.030270006123498</v>
      </c>
    </row>
    <row r="33" spans="1:12">
      <c r="A33" s="3">
        <v>45322</v>
      </c>
      <c r="B33" s="3" t="str">
        <f t="shared" si="0"/>
        <v>Wednesday</v>
      </c>
      <c r="C33" s="1" t="s">
        <v>4</v>
      </c>
      <c r="D33" s="16">
        <f t="shared" si="1"/>
        <v>0</v>
      </c>
      <c r="E33" s="18">
        <f t="shared" si="2"/>
        <v>0</v>
      </c>
      <c r="F33" s="19">
        <f t="shared" si="3"/>
        <v>0</v>
      </c>
      <c r="G33" s="18">
        <f t="shared" si="4"/>
        <v>1</v>
      </c>
      <c r="H33" s="20">
        <f t="shared" si="5"/>
        <v>0</v>
      </c>
      <c r="I33" s="21">
        <f t="shared" si="6"/>
        <v>0</v>
      </c>
      <c r="J33" s="21">
        <f t="shared" si="7"/>
        <v>0</v>
      </c>
      <c r="K33" s="21">
        <f t="shared" si="8"/>
        <v>0</v>
      </c>
      <c r="L33" s="4">
        <v>13.699093086873999</v>
      </c>
    </row>
    <row r="34" spans="1:12">
      <c r="A34" s="3">
        <v>45323</v>
      </c>
      <c r="B34" s="3" t="str">
        <f t="shared" si="0"/>
        <v>Thursday</v>
      </c>
      <c r="C34" s="1" t="s">
        <v>4</v>
      </c>
      <c r="D34" s="16">
        <f t="shared" si="1"/>
        <v>0</v>
      </c>
      <c r="E34" s="18">
        <f t="shared" si="2"/>
        <v>0</v>
      </c>
      <c r="F34" s="19">
        <f t="shared" si="3"/>
        <v>0</v>
      </c>
      <c r="G34" s="18">
        <f t="shared" si="4"/>
        <v>0</v>
      </c>
      <c r="H34" s="20">
        <f t="shared" si="5"/>
        <v>1</v>
      </c>
      <c r="I34" s="21">
        <f t="shared" si="6"/>
        <v>0</v>
      </c>
      <c r="J34" s="21">
        <f t="shared" si="7"/>
        <v>0</v>
      </c>
      <c r="K34" s="21">
        <f t="shared" si="8"/>
        <v>0</v>
      </c>
      <c r="L34" s="4">
        <v>15.803182976730497</v>
      </c>
    </row>
    <row r="35" spans="1:12">
      <c r="A35" s="3">
        <v>45324</v>
      </c>
      <c r="B35" s="3" t="str">
        <f t="shared" si="0"/>
        <v>Friday</v>
      </c>
      <c r="C35" s="1" t="s">
        <v>6</v>
      </c>
      <c r="D35" s="16">
        <f t="shared" si="1"/>
        <v>1</v>
      </c>
      <c r="E35" s="18">
        <f t="shared" si="2"/>
        <v>0</v>
      </c>
      <c r="F35" s="19">
        <f t="shared" si="3"/>
        <v>0</v>
      </c>
      <c r="G35" s="18">
        <f t="shared" si="4"/>
        <v>0</v>
      </c>
      <c r="H35" s="20">
        <f t="shared" si="5"/>
        <v>0</v>
      </c>
      <c r="I35" s="21">
        <f t="shared" si="6"/>
        <v>1</v>
      </c>
      <c r="J35" s="21">
        <f t="shared" si="7"/>
        <v>0</v>
      </c>
      <c r="K35" s="21">
        <f t="shared" si="8"/>
        <v>0</v>
      </c>
      <c r="L35" s="4">
        <v>17.958868366438999</v>
      </c>
    </row>
    <row r="36" spans="1:12">
      <c r="A36" s="3">
        <v>45325</v>
      </c>
      <c r="B36" s="3" t="str">
        <f t="shared" si="0"/>
        <v>Saturday</v>
      </c>
      <c r="C36" s="1" t="s">
        <v>6</v>
      </c>
      <c r="D36" s="16">
        <f t="shared" si="1"/>
        <v>1</v>
      </c>
      <c r="E36" s="18">
        <f t="shared" si="2"/>
        <v>0</v>
      </c>
      <c r="F36" s="19">
        <f t="shared" si="3"/>
        <v>0</v>
      </c>
      <c r="G36" s="18">
        <f t="shared" si="4"/>
        <v>0</v>
      </c>
      <c r="H36" s="20">
        <f t="shared" si="5"/>
        <v>0</v>
      </c>
      <c r="I36" s="21">
        <f t="shared" si="6"/>
        <v>0</v>
      </c>
      <c r="J36" s="21">
        <f t="shared" si="7"/>
        <v>1</v>
      </c>
      <c r="K36" s="21">
        <f t="shared" si="8"/>
        <v>0</v>
      </c>
      <c r="L36" s="4">
        <v>16.5582530919195</v>
      </c>
    </row>
    <row r="37" spans="1:12">
      <c r="A37" s="3">
        <v>45326</v>
      </c>
      <c r="B37" s="3" t="str">
        <f t="shared" si="0"/>
        <v>Sunday</v>
      </c>
      <c r="C37" s="1" t="s">
        <v>6</v>
      </c>
      <c r="D37" s="16">
        <f t="shared" si="1"/>
        <v>1</v>
      </c>
      <c r="E37" s="18">
        <f t="shared" si="2"/>
        <v>0</v>
      </c>
      <c r="F37" s="19">
        <f t="shared" si="3"/>
        <v>0</v>
      </c>
      <c r="G37" s="18">
        <f t="shared" si="4"/>
        <v>0</v>
      </c>
      <c r="H37" s="20">
        <f t="shared" si="5"/>
        <v>0</v>
      </c>
      <c r="I37" s="21">
        <f t="shared" si="6"/>
        <v>0</v>
      </c>
      <c r="J37" s="21">
        <f t="shared" si="7"/>
        <v>0</v>
      </c>
      <c r="K37" s="21">
        <f t="shared" si="8"/>
        <v>1</v>
      </c>
      <c r="L37" s="4">
        <v>17.442727170498497</v>
      </c>
    </row>
    <row r="38" spans="1:12">
      <c r="A38" s="3">
        <v>45327</v>
      </c>
      <c r="B38" s="3" t="str">
        <f t="shared" si="0"/>
        <v>Monday</v>
      </c>
      <c r="C38" s="1" t="s">
        <v>4</v>
      </c>
      <c r="D38" s="16">
        <f t="shared" si="1"/>
        <v>0</v>
      </c>
      <c r="E38" s="18">
        <f t="shared" si="2"/>
        <v>1</v>
      </c>
      <c r="F38" s="19">
        <f t="shared" si="3"/>
        <v>0</v>
      </c>
      <c r="G38" s="18">
        <f t="shared" si="4"/>
        <v>0</v>
      </c>
      <c r="H38" s="20">
        <f t="shared" si="5"/>
        <v>0</v>
      </c>
      <c r="I38" s="21">
        <f t="shared" si="6"/>
        <v>0</v>
      </c>
      <c r="J38" s="21">
        <f t="shared" si="7"/>
        <v>0</v>
      </c>
      <c r="K38" s="21">
        <f t="shared" si="8"/>
        <v>0</v>
      </c>
      <c r="L38" s="4">
        <v>15.644293646208498</v>
      </c>
    </row>
    <row r="39" spans="1:12">
      <c r="A39" s="3">
        <v>45328</v>
      </c>
      <c r="B39" s="3" t="str">
        <f t="shared" si="0"/>
        <v>Tuesday</v>
      </c>
      <c r="C39" s="1" t="s">
        <v>6</v>
      </c>
      <c r="D39" s="16">
        <f t="shared" si="1"/>
        <v>1</v>
      </c>
      <c r="E39" s="18">
        <f t="shared" si="2"/>
        <v>0</v>
      </c>
      <c r="F39" s="19">
        <f t="shared" si="3"/>
        <v>1</v>
      </c>
      <c r="G39" s="18">
        <f t="shared" si="4"/>
        <v>0</v>
      </c>
      <c r="H39" s="20">
        <f t="shared" si="5"/>
        <v>0</v>
      </c>
      <c r="I39" s="21">
        <f t="shared" si="6"/>
        <v>0</v>
      </c>
      <c r="J39" s="21">
        <f t="shared" si="7"/>
        <v>0</v>
      </c>
      <c r="K39" s="21">
        <f t="shared" si="8"/>
        <v>0</v>
      </c>
      <c r="L39" s="4">
        <v>16.770963857309997</v>
      </c>
    </row>
    <row r="40" spans="1:12">
      <c r="A40" s="3">
        <v>45329</v>
      </c>
      <c r="B40" s="3" t="str">
        <f t="shared" si="0"/>
        <v>Wednesday</v>
      </c>
      <c r="C40" s="1" t="s">
        <v>6</v>
      </c>
      <c r="D40" s="16">
        <f t="shared" si="1"/>
        <v>1</v>
      </c>
      <c r="E40" s="18">
        <f t="shared" si="2"/>
        <v>0</v>
      </c>
      <c r="F40" s="19">
        <f t="shared" si="3"/>
        <v>0</v>
      </c>
      <c r="G40" s="18">
        <f t="shared" si="4"/>
        <v>1</v>
      </c>
      <c r="H40" s="20">
        <f t="shared" si="5"/>
        <v>0</v>
      </c>
      <c r="I40" s="21">
        <f t="shared" si="6"/>
        <v>0</v>
      </c>
      <c r="J40" s="21">
        <f t="shared" si="7"/>
        <v>0</v>
      </c>
      <c r="K40" s="21">
        <f t="shared" si="8"/>
        <v>0</v>
      </c>
      <c r="L40" s="4">
        <v>16.837206022545999</v>
      </c>
    </row>
    <row r="41" spans="1:12">
      <c r="A41" s="3">
        <v>45330</v>
      </c>
      <c r="B41" s="3" t="str">
        <f t="shared" si="0"/>
        <v>Thursday</v>
      </c>
      <c r="C41" s="1" t="s">
        <v>6</v>
      </c>
      <c r="D41" s="16">
        <f t="shared" si="1"/>
        <v>1</v>
      </c>
      <c r="E41" s="18">
        <f t="shared" si="2"/>
        <v>0</v>
      </c>
      <c r="F41" s="19">
        <f t="shared" si="3"/>
        <v>0</v>
      </c>
      <c r="G41" s="18">
        <f t="shared" si="4"/>
        <v>0</v>
      </c>
      <c r="H41" s="20">
        <f t="shared" si="5"/>
        <v>1</v>
      </c>
      <c r="I41" s="21">
        <f t="shared" si="6"/>
        <v>0</v>
      </c>
      <c r="J41" s="21">
        <f t="shared" si="7"/>
        <v>0</v>
      </c>
      <c r="K41" s="21">
        <f t="shared" si="8"/>
        <v>0</v>
      </c>
      <c r="L41" s="4">
        <v>18.054256591312498</v>
      </c>
    </row>
    <row r="42" spans="1:12">
      <c r="A42" s="3">
        <v>45331</v>
      </c>
      <c r="B42" s="3" t="str">
        <f t="shared" si="0"/>
        <v>Friday</v>
      </c>
      <c r="C42" s="1" t="s">
        <v>6</v>
      </c>
      <c r="D42" s="16">
        <f t="shared" si="1"/>
        <v>1</v>
      </c>
      <c r="E42" s="18">
        <f t="shared" si="2"/>
        <v>0</v>
      </c>
      <c r="F42" s="19">
        <f t="shared" si="3"/>
        <v>0</v>
      </c>
      <c r="G42" s="18">
        <f t="shared" si="4"/>
        <v>0</v>
      </c>
      <c r="H42" s="20">
        <f t="shared" si="5"/>
        <v>0</v>
      </c>
      <c r="I42" s="21">
        <f t="shared" si="6"/>
        <v>1</v>
      </c>
      <c r="J42" s="21">
        <f t="shared" si="7"/>
        <v>0</v>
      </c>
      <c r="K42" s="21">
        <f t="shared" si="8"/>
        <v>0</v>
      </c>
      <c r="L42" s="4">
        <v>17.813206838030499</v>
      </c>
    </row>
    <row r="43" spans="1:12">
      <c r="A43" s="3">
        <v>45332</v>
      </c>
      <c r="B43" s="3" t="str">
        <f t="shared" si="0"/>
        <v>Saturday</v>
      </c>
      <c r="C43" s="1" t="s">
        <v>6</v>
      </c>
      <c r="D43" s="16">
        <f t="shared" si="1"/>
        <v>1</v>
      </c>
      <c r="E43" s="18">
        <f t="shared" si="2"/>
        <v>0</v>
      </c>
      <c r="F43" s="19">
        <f t="shared" si="3"/>
        <v>0</v>
      </c>
      <c r="G43" s="18">
        <f t="shared" si="4"/>
        <v>0</v>
      </c>
      <c r="H43" s="20">
        <f t="shared" si="5"/>
        <v>0</v>
      </c>
      <c r="I43" s="21">
        <f t="shared" si="6"/>
        <v>0</v>
      </c>
      <c r="J43" s="21">
        <f t="shared" si="7"/>
        <v>1</v>
      </c>
      <c r="K43" s="21">
        <f t="shared" si="8"/>
        <v>0</v>
      </c>
      <c r="L43" s="4">
        <v>18.138505409531</v>
      </c>
    </row>
    <row r="44" spans="1:12">
      <c r="A44" s="3">
        <v>45333</v>
      </c>
      <c r="B44" s="3" t="str">
        <f t="shared" si="0"/>
        <v>Sunday</v>
      </c>
      <c r="C44" s="1" t="s">
        <v>6</v>
      </c>
      <c r="D44" s="16">
        <f t="shared" si="1"/>
        <v>1</v>
      </c>
      <c r="E44" s="18">
        <f t="shared" si="2"/>
        <v>0</v>
      </c>
      <c r="F44" s="19">
        <f t="shared" si="3"/>
        <v>0</v>
      </c>
      <c r="G44" s="18">
        <f t="shared" si="4"/>
        <v>0</v>
      </c>
      <c r="H44" s="20">
        <f t="shared" si="5"/>
        <v>0</v>
      </c>
      <c r="I44" s="21">
        <f t="shared" si="6"/>
        <v>0</v>
      </c>
      <c r="J44" s="21">
        <f t="shared" si="7"/>
        <v>0</v>
      </c>
      <c r="K44" s="21">
        <f t="shared" si="8"/>
        <v>1</v>
      </c>
      <c r="L44" s="4">
        <v>18.0742828699745</v>
      </c>
    </row>
    <row r="45" spans="1:12">
      <c r="A45" s="3">
        <v>45334</v>
      </c>
      <c r="B45" s="3" t="str">
        <f t="shared" si="0"/>
        <v>Monday</v>
      </c>
      <c r="C45" s="1" t="s">
        <v>6</v>
      </c>
      <c r="D45" s="16">
        <f t="shared" si="1"/>
        <v>1</v>
      </c>
      <c r="E45" s="18">
        <f t="shared" si="2"/>
        <v>1</v>
      </c>
      <c r="F45" s="19">
        <f t="shared" si="3"/>
        <v>0</v>
      </c>
      <c r="G45" s="18">
        <f t="shared" si="4"/>
        <v>0</v>
      </c>
      <c r="H45" s="20">
        <f t="shared" si="5"/>
        <v>0</v>
      </c>
      <c r="I45" s="21">
        <f t="shared" si="6"/>
        <v>0</v>
      </c>
      <c r="J45" s="21">
        <f t="shared" si="7"/>
        <v>0</v>
      </c>
      <c r="K45" s="21">
        <f t="shared" si="8"/>
        <v>0</v>
      </c>
      <c r="L45" s="4">
        <v>18.032413103678998</v>
      </c>
    </row>
    <row r="46" spans="1:12">
      <c r="A46" s="3">
        <v>45335</v>
      </c>
      <c r="B46" s="3" t="str">
        <f t="shared" si="0"/>
        <v>Tuesday</v>
      </c>
      <c r="C46" s="1" t="s">
        <v>4</v>
      </c>
      <c r="D46" s="16">
        <f t="shared" si="1"/>
        <v>0</v>
      </c>
      <c r="E46" s="18">
        <f t="shared" si="2"/>
        <v>0</v>
      </c>
      <c r="F46" s="19">
        <f t="shared" si="3"/>
        <v>1</v>
      </c>
      <c r="G46" s="18">
        <f t="shared" si="4"/>
        <v>0</v>
      </c>
      <c r="H46" s="20">
        <f t="shared" si="5"/>
        <v>0</v>
      </c>
      <c r="I46" s="21">
        <f t="shared" si="6"/>
        <v>0</v>
      </c>
      <c r="J46" s="21">
        <f t="shared" si="7"/>
        <v>0</v>
      </c>
      <c r="K46" s="21">
        <f t="shared" si="8"/>
        <v>0</v>
      </c>
      <c r="L46" s="4">
        <v>14.252639203647</v>
      </c>
    </row>
    <row r="47" spans="1:12">
      <c r="A47" s="3">
        <v>45336</v>
      </c>
      <c r="B47" s="3" t="str">
        <f t="shared" si="0"/>
        <v>Wednesday</v>
      </c>
      <c r="C47" s="1" t="s">
        <v>4</v>
      </c>
      <c r="D47" s="16">
        <f t="shared" si="1"/>
        <v>0</v>
      </c>
      <c r="E47" s="18">
        <f t="shared" si="2"/>
        <v>0</v>
      </c>
      <c r="F47" s="19">
        <f t="shared" si="3"/>
        <v>0</v>
      </c>
      <c r="G47" s="18">
        <f t="shared" si="4"/>
        <v>1</v>
      </c>
      <c r="H47" s="20">
        <f t="shared" si="5"/>
        <v>0</v>
      </c>
      <c r="I47" s="21">
        <f t="shared" si="6"/>
        <v>0</v>
      </c>
      <c r="J47" s="21">
        <f t="shared" si="7"/>
        <v>0</v>
      </c>
      <c r="K47" s="21">
        <f t="shared" si="8"/>
        <v>0</v>
      </c>
      <c r="L47" s="4">
        <v>13.691987741405999</v>
      </c>
    </row>
    <row r="48" spans="1:12">
      <c r="A48" s="3">
        <v>45337</v>
      </c>
      <c r="B48" s="3" t="str">
        <f t="shared" si="0"/>
        <v>Thursday</v>
      </c>
      <c r="C48" s="1" t="s">
        <v>4</v>
      </c>
      <c r="D48" s="16">
        <f t="shared" si="1"/>
        <v>0</v>
      </c>
      <c r="E48" s="18">
        <f t="shared" si="2"/>
        <v>0</v>
      </c>
      <c r="F48" s="19">
        <f t="shared" si="3"/>
        <v>0</v>
      </c>
      <c r="G48" s="18">
        <f t="shared" si="4"/>
        <v>0</v>
      </c>
      <c r="H48" s="20">
        <f t="shared" si="5"/>
        <v>1</v>
      </c>
      <c r="I48" s="21">
        <f t="shared" si="6"/>
        <v>0</v>
      </c>
      <c r="J48" s="21">
        <f t="shared" si="7"/>
        <v>0</v>
      </c>
      <c r="K48" s="21">
        <f t="shared" si="8"/>
        <v>0</v>
      </c>
      <c r="L48" s="4">
        <v>13.551813522344499</v>
      </c>
    </row>
    <row r="49" spans="1:12">
      <c r="A49" s="3">
        <v>45338</v>
      </c>
      <c r="B49" s="3" t="str">
        <f t="shared" si="0"/>
        <v>Friday</v>
      </c>
      <c r="C49" s="1" t="s">
        <v>6</v>
      </c>
      <c r="D49" s="16">
        <f t="shared" si="1"/>
        <v>1</v>
      </c>
      <c r="E49" s="18">
        <f t="shared" si="2"/>
        <v>0</v>
      </c>
      <c r="F49" s="19">
        <f t="shared" si="3"/>
        <v>0</v>
      </c>
      <c r="G49" s="18">
        <f t="shared" si="4"/>
        <v>0</v>
      </c>
      <c r="H49" s="20">
        <f t="shared" si="5"/>
        <v>0</v>
      </c>
      <c r="I49" s="21">
        <f t="shared" si="6"/>
        <v>1</v>
      </c>
      <c r="J49" s="21">
        <f t="shared" si="7"/>
        <v>0</v>
      </c>
      <c r="K49" s="21">
        <f t="shared" si="8"/>
        <v>0</v>
      </c>
      <c r="L49" s="4">
        <v>15.08927027673</v>
      </c>
    </row>
    <row r="50" spans="1:12">
      <c r="A50" s="3">
        <v>45339</v>
      </c>
      <c r="B50" s="3" t="str">
        <f t="shared" si="0"/>
        <v>Saturday</v>
      </c>
      <c r="C50" s="1" t="s">
        <v>6</v>
      </c>
      <c r="D50" s="16">
        <f t="shared" si="1"/>
        <v>1</v>
      </c>
      <c r="E50" s="18">
        <f t="shared" si="2"/>
        <v>0</v>
      </c>
      <c r="F50" s="19">
        <f t="shared" si="3"/>
        <v>0</v>
      </c>
      <c r="G50" s="18">
        <f t="shared" si="4"/>
        <v>0</v>
      </c>
      <c r="H50" s="20">
        <f t="shared" si="5"/>
        <v>0</v>
      </c>
      <c r="I50" s="21">
        <f t="shared" si="6"/>
        <v>0</v>
      </c>
      <c r="J50" s="21">
        <f t="shared" si="7"/>
        <v>1</v>
      </c>
      <c r="K50" s="21">
        <f t="shared" si="8"/>
        <v>0</v>
      </c>
      <c r="L50" s="4">
        <v>15.378746281086499</v>
      </c>
    </row>
    <row r="51" spans="1:12">
      <c r="A51" s="3">
        <v>45340</v>
      </c>
      <c r="B51" s="3" t="str">
        <f t="shared" si="0"/>
        <v>Sunday</v>
      </c>
      <c r="C51" s="1" t="s">
        <v>6</v>
      </c>
      <c r="D51" s="16">
        <f t="shared" si="1"/>
        <v>1</v>
      </c>
      <c r="E51" s="18">
        <f t="shared" si="2"/>
        <v>0</v>
      </c>
      <c r="F51" s="19">
        <f t="shared" si="3"/>
        <v>0</v>
      </c>
      <c r="G51" s="18">
        <f t="shared" si="4"/>
        <v>0</v>
      </c>
      <c r="H51" s="20">
        <f t="shared" si="5"/>
        <v>0</v>
      </c>
      <c r="I51" s="21">
        <f t="shared" si="6"/>
        <v>0</v>
      </c>
      <c r="J51" s="21">
        <f t="shared" si="7"/>
        <v>0</v>
      </c>
      <c r="K51" s="21">
        <f t="shared" si="8"/>
        <v>1</v>
      </c>
      <c r="L51" s="4">
        <v>15.851714328787999</v>
      </c>
    </row>
    <row r="52" spans="1:12">
      <c r="A52" s="3">
        <v>45341</v>
      </c>
      <c r="B52" s="3" t="str">
        <f t="shared" si="0"/>
        <v>Monday</v>
      </c>
      <c r="C52" s="1" t="s">
        <v>4</v>
      </c>
      <c r="D52" s="16">
        <f t="shared" si="1"/>
        <v>0</v>
      </c>
      <c r="E52" s="18">
        <f t="shared" si="2"/>
        <v>1</v>
      </c>
      <c r="F52" s="19">
        <f t="shared" si="3"/>
        <v>0</v>
      </c>
      <c r="G52" s="18">
        <f t="shared" si="4"/>
        <v>0</v>
      </c>
      <c r="H52" s="20">
        <f t="shared" si="5"/>
        <v>0</v>
      </c>
      <c r="I52" s="21">
        <f t="shared" si="6"/>
        <v>0</v>
      </c>
      <c r="J52" s="21">
        <f t="shared" si="7"/>
        <v>0</v>
      </c>
      <c r="K52" s="21">
        <f t="shared" si="8"/>
        <v>0</v>
      </c>
      <c r="L52" s="4">
        <v>13.619305870260998</v>
      </c>
    </row>
    <row r="53" spans="1:12">
      <c r="A53" s="3">
        <v>45342</v>
      </c>
      <c r="B53" s="3" t="str">
        <f t="shared" si="0"/>
        <v>Tuesday</v>
      </c>
      <c r="C53" s="1" t="s">
        <v>4</v>
      </c>
      <c r="D53" s="16">
        <f t="shared" si="1"/>
        <v>0</v>
      </c>
      <c r="E53" s="18">
        <f t="shared" si="2"/>
        <v>0</v>
      </c>
      <c r="F53" s="19">
        <f t="shared" si="3"/>
        <v>1</v>
      </c>
      <c r="G53" s="18">
        <f t="shared" si="4"/>
        <v>0</v>
      </c>
      <c r="H53" s="20">
        <f t="shared" si="5"/>
        <v>0</v>
      </c>
      <c r="I53" s="21">
        <f t="shared" si="6"/>
        <v>0</v>
      </c>
      <c r="J53" s="21">
        <f t="shared" si="7"/>
        <v>0</v>
      </c>
      <c r="K53" s="21">
        <f t="shared" si="8"/>
        <v>0</v>
      </c>
      <c r="L53" s="4">
        <v>13.756561266343999</v>
      </c>
    </row>
    <row r="54" spans="1:12">
      <c r="A54" s="3">
        <v>45343</v>
      </c>
      <c r="B54" s="3" t="str">
        <f t="shared" si="0"/>
        <v>Wednesday</v>
      </c>
      <c r="C54" s="1" t="s">
        <v>4</v>
      </c>
      <c r="D54" s="16">
        <f t="shared" si="1"/>
        <v>0</v>
      </c>
      <c r="E54" s="18">
        <f t="shared" si="2"/>
        <v>0</v>
      </c>
      <c r="F54" s="19">
        <f t="shared" si="3"/>
        <v>0</v>
      </c>
      <c r="G54" s="18">
        <f t="shared" si="4"/>
        <v>1</v>
      </c>
      <c r="H54" s="20">
        <f t="shared" si="5"/>
        <v>0</v>
      </c>
      <c r="I54" s="21">
        <f t="shared" si="6"/>
        <v>0</v>
      </c>
      <c r="J54" s="21">
        <f t="shared" si="7"/>
        <v>0</v>
      </c>
      <c r="K54" s="21">
        <f t="shared" si="8"/>
        <v>0</v>
      </c>
      <c r="L54" s="4">
        <v>13.429424076412499</v>
      </c>
    </row>
    <row r="55" spans="1:12">
      <c r="A55" s="3">
        <v>45344</v>
      </c>
      <c r="B55" s="3" t="str">
        <f t="shared" si="0"/>
        <v>Thursday</v>
      </c>
      <c r="C55" s="1" t="s">
        <v>4</v>
      </c>
      <c r="D55" s="16">
        <f t="shared" si="1"/>
        <v>0</v>
      </c>
      <c r="E55" s="18">
        <f t="shared" si="2"/>
        <v>0</v>
      </c>
      <c r="F55" s="19">
        <f t="shared" si="3"/>
        <v>0</v>
      </c>
      <c r="G55" s="18">
        <f t="shared" si="4"/>
        <v>0</v>
      </c>
      <c r="H55" s="20">
        <f t="shared" si="5"/>
        <v>1</v>
      </c>
      <c r="I55" s="21">
        <f t="shared" si="6"/>
        <v>0</v>
      </c>
      <c r="J55" s="21">
        <f t="shared" si="7"/>
        <v>0</v>
      </c>
      <c r="K55" s="21">
        <f t="shared" si="8"/>
        <v>0</v>
      </c>
      <c r="L55" s="4">
        <v>13.243494598542</v>
      </c>
    </row>
    <row r="56" spans="1:12">
      <c r="A56" s="3">
        <v>45345</v>
      </c>
      <c r="B56" s="3" t="str">
        <f t="shared" si="0"/>
        <v>Friday</v>
      </c>
      <c r="C56" s="1" t="s">
        <v>4</v>
      </c>
      <c r="D56" s="16">
        <f t="shared" si="1"/>
        <v>0</v>
      </c>
      <c r="E56" s="18">
        <f t="shared" si="2"/>
        <v>0</v>
      </c>
      <c r="F56" s="19">
        <f t="shared" si="3"/>
        <v>0</v>
      </c>
      <c r="G56" s="18">
        <f t="shared" si="4"/>
        <v>0</v>
      </c>
      <c r="H56" s="20">
        <f t="shared" si="5"/>
        <v>0</v>
      </c>
      <c r="I56" s="21">
        <f t="shared" si="6"/>
        <v>1</v>
      </c>
      <c r="J56" s="21">
        <f t="shared" si="7"/>
        <v>0</v>
      </c>
      <c r="K56" s="21">
        <f t="shared" si="8"/>
        <v>0</v>
      </c>
      <c r="L56" s="4">
        <v>13.517097110607999</v>
      </c>
    </row>
    <row r="57" spans="1:12">
      <c r="A57" s="3">
        <v>45346</v>
      </c>
      <c r="B57" s="3" t="str">
        <f t="shared" si="0"/>
        <v>Saturday</v>
      </c>
      <c r="C57" s="1" t="s">
        <v>4</v>
      </c>
      <c r="D57" s="16">
        <f t="shared" si="1"/>
        <v>0</v>
      </c>
      <c r="E57" s="18">
        <f t="shared" si="2"/>
        <v>0</v>
      </c>
      <c r="F57" s="19">
        <f t="shared" si="3"/>
        <v>0</v>
      </c>
      <c r="G57" s="18">
        <f t="shared" si="4"/>
        <v>0</v>
      </c>
      <c r="H57" s="20">
        <f t="shared" si="5"/>
        <v>0</v>
      </c>
      <c r="I57" s="21">
        <f t="shared" si="6"/>
        <v>0</v>
      </c>
      <c r="J57" s="21">
        <f t="shared" si="7"/>
        <v>1</v>
      </c>
      <c r="K57" s="21">
        <f t="shared" si="8"/>
        <v>0</v>
      </c>
      <c r="L57" s="4">
        <v>13.889671012541999</v>
      </c>
    </row>
    <row r="58" spans="1:12">
      <c r="A58" s="3">
        <v>45347</v>
      </c>
      <c r="B58" s="3" t="str">
        <f t="shared" si="0"/>
        <v>Sunday</v>
      </c>
      <c r="C58" s="1" t="s">
        <v>4</v>
      </c>
      <c r="D58" s="16">
        <f t="shared" si="1"/>
        <v>0</v>
      </c>
      <c r="E58" s="18">
        <f t="shared" si="2"/>
        <v>0</v>
      </c>
      <c r="F58" s="19">
        <f t="shared" si="3"/>
        <v>0</v>
      </c>
      <c r="G58" s="18">
        <f t="shared" si="4"/>
        <v>0</v>
      </c>
      <c r="H58" s="20">
        <f t="shared" si="5"/>
        <v>0</v>
      </c>
      <c r="I58" s="21">
        <f t="shared" si="6"/>
        <v>0</v>
      </c>
      <c r="J58" s="21">
        <f t="shared" si="7"/>
        <v>0</v>
      </c>
      <c r="K58" s="21">
        <f t="shared" si="8"/>
        <v>1</v>
      </c>
      <c r="L58" s="4">
        <v>14.136798457235999</v>
      </c>
    </row>
    <row r="59" spans="1:12">
      <c r="A59" s="3">
        <v>45348</v>
      </c>
      <c r="B59" s="3" t="str">
        <f t="shared" si="0"/>
        <v>Monday</v>
      </c>
      <c r="C59" s="1" t="s">
        <v>4</v>
      </c>
      <c r="D59" s="16">
        <f t="shared" si="1"/>
        <v>0</v>
      </c>
      <c r="E59" s="18">
        <f t="shared" si="2"/>
        <v>1</v>
      </c>
      <c r="F59" s="19">
        <f t="shared" si="3"/>
        <v>0</v>
      </c>
      <c r="G59" s="18">
        <f t="shared" si="4"/>
        <v>0</v>
      </c>
      <c r="H59" s="20">
        <f t="shared" si="5"/>
        <v>0</v>
      </c>
      <c r="I59" s="21">
        <f t="shared" si="6"/>
        <v>0</v>
      </c>
      <c r="J59" s="21">
        <f t="shared" si="7"/>
        <v>0</v>
      </c>
      <c r="K59" s="21">
        <f t="shared" si="8"/>
        <v>0</v>
      </c>
      <c r="L59" s="4">
        <v>13.926810585830999</v>
      </c>
    </row>
    <row r="60" spans="1:12">
      <c r="A60" s="3">
        <v>45349</v>
      </c>
      <c r="B60" s="3" t="str">
        <f t="shared" si="0"/>
        <v>Tuesday</v>
      </c>
      <c r="C60" s="1" t="s">
        <v>4</v>
      </c>
      <c r="D60" s="16">
        <f t="shared" si="1"/>
        <v>0</v>
      </c>
      <c r="E60" s="18">
        <f t="shared" si="2"/>
        <v>0</v>
      </c>
      <c r="F60" s="19">
        <f t="shared" si="3"/>
        <v>1</v>
      </c>
      <c r="G60" s="18">
        <f t="shared" si="4"/>
        <v>0</v>
      </c>
      <c r="H60" s="20">
        <f t="shared" si="5"/>
        <v>0</v>
      </c>
      <c r="I60" s="21">
        <f t="shared" si="6"/>
        <v>0</v>
      </c>
      <c r="J60" s="21">
        <f t="shared" si="7"/>
        <v>0</v>
      </c>
      <c r="K60" s="21">
        <f t="shared" si="8"/>
        <v>0</v>
      </c>
      <c r="L60" s="4">
        <v>13.962806374965497</v>
      </c>
    </row>
    <row r="61" spans="1:12">
      <c r="A61" s="3">
        <v>45350</v>
      </c>
      <c r="B61" s="3" t="str">
        <f t="shared" si="0"/>
        <v>Wednesday</v>
      </c>
      <c r="C61" s="1" t="s">
        <v>4</v>
      </c>
      <c r="D61" s="16">
        <f t="shared" si="1"/>
        <v>0</v>
      </c>
      <c r="E61" s="18">
        <f t="shared" si="2"/>
        <v>0</v>
      </c>
      <c r="F61" s="19">
        <f t="shared" si="3"/>
        <v>0</v>
      </c>
      <c r="G61" s="18">
        <f t="shared" si="4"/>
        <v>1</v>
      </c>
      <c r="H61" s="20">
        <f t="shared" si="5"/>
        <v>0</v>
      </c>
      <c r="I61" s="21">
        <f t="shared" si="6"/>
        <v>0</v>
      </c>
      <c r="J61" s="21">
        <f t="shared" si="7"/>
        <v>0</v>
      </c>
      <c r="K61" s="21">
        <f t="shared" si="8"/>
        <v>0</v>
      </c>
      <c r="L61" s="4">
        <v>14.777728256115498</v>
      </c>
    </row>
    <row r="62" spans="1:12">
      <c r="A62" s="3">
        <v>45351</v>
      </c>
      <c r="B62" s="3" t="str">
        <f t="shared" si="0"/>
        <v>Thursday</v>
      </c>
      <c r="C62" s="1" t="s">
        <v>4</v>
      </c>
      <c r="D62" s="16">
        <f t="shared" si="1"/>
        <v>0</v>
      </c>
      <c r="E62" s="18">
        <f t="shared" si="2"/>
        <v>0</v>
      </c>
      <c r="F62" s="19">
        <f t="shared" si="3"/>
        <v>0</v>
      </c>
      <c r="G62" s="18">
        <f t="shared" si="4"/>
        <v>0</v>
      </c>
      <c r="H62" s="20">
        <f t="shared" si="5"/>
        <v>1</v>
      </c>
      <c r="I62" s="21">
        <f t="shared" si="6"/>
        <v>0</v>
      </c>
      <c r="J62" s="21">
        <f t="shared" si="7"/>
        <v>0</v>
      </c>
      <c r="K62" s="21">
        <f t="shared" si="8"/>
        <v>0</v>
      </c>
      <c r="L62" s="4">
        <v>14.998954796214999</v>
      </c>
    </row>
    <row r="63" spans="1:12">
      <c r="A63" s="3">
        <v>45352</v>
      </c>
      <c r="B63" s="3" t="str">
        <f t="shared" si="0"/>
        <v>Friday</v>
      </c>
      <c r="C63" s="1" t="s">
        <v>6</v>
      </c>
      <c r="D63" s="16">
        <f t="shared" si="1"/>
        <v>1</v>
      </c>
      <c r="E63" s="18">
        <f t="shared" si="2"/>
        <v>0</v>
      </c>
      <c r="F63" s="19">
        <f t="shared" si="3"/>
        <v>0</v>
      </c>
      <c r="G63" s="18">
        <f t="shared" si="4"/>
        <v>0</v>
      </c>
      <c r="H63" s="20">
        <f t="shared" si="5"/>
        <v>0</v>
      </c>
      <c r="I63" s="21">
        <f t="shared" si="6"/>
        <v>1</v>
      </c>
      <c r="J63" s="21">
        <f t="shared" si="7"/>
        <v>0</v>
      </c>
      <c r="K63" s="21">
        <f t="shared" si="8"/>
        <v>0</v>
      </c>
      <c r="L63" s="4">
        <v>19.166135460985501</v>
      </c>
    </row>
    <row r="64" spans="1:12">
      <c r="A64" s="3">
        <v>45353</v>
      </c>
      <c r="B64" s="3" t="str">
        <f t="shared" si="0"/>
        <v>Saturday</v>
      </c>
      <c r="C64" s="1" t="s">
        <v>6</v>
      </c>
      <c r="D64" s="16">
        <f t="shared" si="1"/>
        <v>1</v>
      </c>
      <c r="E64" s="18">
        <f t="shared" si="2"/>
        <v>0</v>
      </c>
      <c r="F64" s="19">
        <f t="shared" si="3"/>
        <v>0</v>
      </c>
      <c r="G64" s="18">
        <f t="shared" si="4"/>
        <v>0</v>
      </c>
      <c r="H64" s="20">
        <f t="shared" si="5"/>
        <v>0</v>
      </c>
      <c r="I64" s="21">
        <f t="shared" si="6"/>
        <v>0</v>
      </c>
      <c r="J64" s="21">
        <f t="shared" si="7"/>
        <v>1</v>
      </c>
      <c r="K64" s="21">
        <f t="shared" si="8"/>
        <v>0</v>
      </c>
      <c r="L64" s="4">
        <v>21.948076735786497</v>
      </c>
    </row>
    <row r="65" spans="1:12">
      <c r="A65" s="3">
        <v>45354</v>
      </c>
      <c r="B65" s="3" t="str">
        <f t="shared" si="0"/>
        <v>Sunday</v>
      </c>
      <c r="C65" s="1" t="s">
        <v>6</v>
      </c>
      <c r="D65" s="16">
        <f t="shared" si="1"/>
        <v>1</v>
      </c>
      <c r="E65" s="18">
        <f t="shared" si="2"/>
        <v>0</v>
      </c>
      <c r="F65" s="19">
        <f t="shared" si="3"/>
        <v>0</v>
      </c>
      <c r="G65" s="18">
        <f t="shared" si="4"/>
        <v>0</v>
      </c>
      <c r="H65" s="20">
        <f t="shared" si="5"/>
        <v>0</v>
      </c>
      <c r="I65" s="21">
        <f t="shared" si="6"/>
        <v>0</v>
      </c>
      <c r="J65" s="21">
        <f t="shared" si="7"/>
        <v>0</v>
      </c>
      <c r="K65" s="21">
        <f t="shared" si="8"/>
        <v>1</v>
      </c>
      <c r="L65" s="4">
        <v>22.076108547453995</v>
      </c>
    </row>
    <row r="66" spans="1:12">
      <c r="A66" s="3">
        <v>45355</v>
      </c>
      <c r="B66" s="3" t="str">
        <f t="shared" si="0"/>
        <v>Monday</v>
      </c>
      <c r="C66" s="1" t="s">
        <v>6</v>
      </c>
      <c r="D66" s="16">
        <f t="shared" si="1"/>
        <v>1</v>
      </c>
      <c r="E66" s="18">
        <f t="shared" si="2"/>
        <v>1</v>
      </c>
      <c r="F66" s="19">
        <f t="shared" si="3"/>
        <v>0</v>
      </c>
      <c r="G66" s="18">
        <f t="shared" si="4"/>
        <v>0</v>
      </c>
      <c r="H66" s="20">
        <f t="shared" si="5"/>
        <v>0</v>
      </c>
      <c r="I66" s="21">
        <f t="shared" si="6"/>
        <v>0</v>
      </c>
      <c r="J66" s="21">
        <f t="shared" si="7"/>
        <v>0</v>
      </c>
      <c r="K66" s="21">
        <f t="shared" si="8"/>
        <v>0</v>
      </c>
      <c r="L66" s="4">
        <v>18.517995864426499</v>
      </c>
    </row>
    <row r="67" spans="1:12">
      <c r="A67" s="3">
        <v>45356</v>
      </c>
      <c r="B67" s="3" t="str">
        <f t="shared" si="0"/>
        <v>Tuesday</v>
      </c>
      <c r="C67" s="1" t="s">
        <v>6</v>
      </c>
      <c r="D67" s="16">
        <f t="shared" si="1"/>
        <v>1</v>
      </c>
      <c r="E67" s="18">
        <f t="shared" si="2"/>
        <v>0</v>
      </c>
      <c r="F67" s="19">
        <f t="shared" si="3"/>
        <v>1</v>
      </c>
      <c r="G67" s="18">
        <f t="shared" si="4"/>
        <v>0</v>
      </c>
      <c r="H67" s="20">
        <f t="shared" si="5"/>
        <v>0</v>
      </c>
      <c r="I67" s="21">
        <f t="shared" si="6"/>
        <v>0</v>
      </c>
      <c r="J67" s="21">
        <f t="shared" si="7"/>
        <v>0</v>
      </c>
      <c r="K67" s="21">
        <f t="shared" si="8"/>
        <v>0</v>
      </c>
      <c r="L67" s="4">
        <v>18.500291538962998</v>
      </c>
    </row>
    <row r="68" spans="1:12">
      <c r="A68" s="3">
        <v>45357</v>
      </c>
      <c r="B68" s="3" t="str">
        <f t="shared" ref="B68:B123" si="9">TEXT(A68, "dddd")</f>
        <v>Wednesday</v>
      </c>
      <c r="C68" s="1" t="s">
        <v>6</v>
      </c>
      <c r="D68" s="16">
        <f t="shared" ref="D68:D123" si="10">IF($C68="Event", 1, 0)</f>
        <v>1</v>
      </c>
      <c r="E68" s="18">
        <f t="shared" ref="E68:E123" si="11">IF($B68="Monday", 1, 0)</f>
        <v>0</v>
      </c>
      <c r="F68" s="19">
        <f t="shared" ref="F68:F123" si="12">IF($B68="Tuesday", 1, 0)</f>
        <v>0</v>
      </c>
      <c r="G68" s="18">
        <f t="shared" ref="G68:G123" si="13">IF($B68="Wednesday", 1, 0)</f>
        <v>1</v>
      </c>
      <c r="H68" s="20">
        <f t="shared" ref="H68:H123" si="14">IF($B68="Thursday", 1, 0)</f>
        <v>0</v>
      </c>
      <c r="I68" s="21">
        <f t="shared" ref="I68:I123" si="15">IF($B68="Friday", 1, 0)</f>
        <v>0</v>
      </c>
      <c r="J68" s="21">
        <f t="shared" ref="J68:J123" si="16">IF($B68="Saturday", 1, 0)</f>
        <v>0</v>
      </c>
      <c r="K68" s="21">
        <f t="shared" ref="K68:K123" si="17">IF($B68="Sunday", 1, 0)</f>
        <v>0</v>
      </c>
      <c r="L68" s="4">
        <v>18.044311572988999</v>
      </c>
    </row>
    <row r="69" spans="1:12">
      <c r="A69" s="3">
        <v>45358</v>
      </c>
      <c r="B69" s="3" t="str">
        <f t="shared" si="9"/>
        <v>Thursday</v>
      </c>
      <c r="C69" s="1" t="s">
        <v>6</v>
      </c>
      <c r="D69" s="16">
        <f t="shared" si="10"/>
        <v>1</v>
      </c>
      <c r="E69" s="18">
        <f t="shared" si="11"/>
        <v>0</v>
      </c>
      <c r="F69" s="19">
        <f t="shared" si="12"/>
        <v>0</v>
      </c>
      <c r="G69" s="18">
        <f t="shared" si="13"/>
        <v>0</v>
      </c>
      <c r="H69" s="20">
        <f t="shared" si="14"/>
        <v>1</v>
      </c>
      <c r="I69" s="21">
        <f t="shared" si="15"/>
        <v>0</v>
      </c>
      <c r="J69" s="21">
        <f t="shared" si="16"/>
        <v>0</v>
      </c>
      <c r="K69" s="21">
        <f t="shared" si="17"/>
        <v>0</v>
      </c>
      <c r="L69" s="4">
        <v>19.381529545299998</v>
      </c>
    </row>
    <row r="70" spans="1:12">
      <c r="A70" s="3">
        <v>45359</v>
      </c>
      <c r="B70" s="3" t="str">
        <f t="shared" si="9"/>
        <v>Friday</v>
      </c>
      <c r="C70" s="1" t="s">
        <v>6</v>
      </c>
      <c r="D70" s="16">
        <f t="shared" si="10"/>
        <v>1</v>
      </c>
      <c r="E70" s="18">
        <f t="shared" si="11"/>
        <v>0</v>
      </c>
      <c r="F70" s="19">
        <f t="shared" si="12"/>
        <v>0</v>
      </c>
      <c r="G70" s="18">
        <f t="shared" si="13"/>
        <v>0</v>
      </c>
      <c r="H70" s="20">
        <f t="shared" si="14"/>
        <v>0</v>
      </c>
      <c r="I70" s="21">
        <f t="shared" si="15"/>
        <v>1</v>
      </c>
      <c r="J70" s="21">
        <f t="shared" si="16"/>
        <v>0</v>
      </c>
      <c r="K70" s="21">
        <f t="shared" si="17"/>
        <v>0</v>
      </c>
      <c r="L70" s="4">
        <v>18.06008580324</v>
      </c>
    </row>
    <row r="71" spans="1:12">
      <c r="A71" s="3">
        <v>45360</v>
      </c>
      <c r="B71" s="3" t="str">
        <f t="shared" si="9"/>
        <v>Saturday</v>
      </c>
      <c r="C71" s="1" t="s">
        <v>6</v>
      </c>
      <c r="D71" s="16">
        <f t="shared" si="10"/>
        <v>1</v>
      </c>
      <c r="E71" s="18">
        <f t="shared" si="11"/>
        <v>0</v>
      </c>
      <c r="F71" s="19">
        <f t="shared" si="12"/>
        <v>0</v>
      </c>
      <c r="G71" s="18">
        <f t="shared" si="13"/>
        <v>0</v>
      </c>
      <c r="H71" s="20">
        <f t="shared" si="14"/>
        <v>0</v>
      </c>
      <c r="I71" s="21">
        <f t="shared" si="15"/>
        <v>0</v>
      </c>
      <c r="J71" s="21">
        <f t="shared" si="16"/>
        <v>1</v>
      </c>
      <c r="K71" s="21">
        <f t="shared" si="17"/>
        <v>0</v>
      </c>
      <c r="L71" s="4">
        <v>18.755589611927999</v>
      </c>
    </row>
    <row r="72" spans="1:12">
      <c r="A72" s="3">
        <v>45361</v>
      </c>
      <c r="B72" s="3" t="str">
        <f t="shared" si="9"/>
        <v>Sunday</v>
      </c>
      <c r="C72" s="1" t="s">
        <v>6</v>
      </c>
      <c r="D72" s="16">
        <f t="shared" si="10"/>
        <v>1</v>
      </c>
      <c r="E72" s="18">
        <f t="shared" si="11"/>
        <v>0</v>
      </c>
      <c r="F72" s="19">
        <f t="shared" si="12"/>
        <v>0</v>
      </c>
      <c r="G72" s="18">
        <f t="shared" si="13"/>
        <v>0</v>
      </c>
      <c r="H72" s="20">
        <f t="shared" si="14"/>
        <v>0</v>
      </c>
      <c r="I72" s="21">
        <f t="shared" si="15"/>
        <v>0</v>
      </c>
      <c r="J72" s="21">
        <f t="shared" si="16"/>
        <v>0</v>
      </c>
      <c r="K72" s="21">
        <f t="shared" si="17"/>
        <v>1</v>
      </c>
      <c r="L72" s="4">
        <v>20.517702961333498</v>
      </c>
    </row>
    <row r="73" spans="1:12">
      <c r="A73" s="3">
        <v>45362</v>
      </c>
      <c r="B73" s="3" t="str">
        <f t="shared" si="9"/>
        <v>Monday</v>
      </c>
      <c r="C73" s="1" t="s">
        <v>4</v>
      </c>
      <c r="D73" s="16">
        <f t="shared" si="10"/>
        <v>0</v>
      </c>
      <c r="E73" s="18">
        <f t="shared" si="11"/>
        <v>1</v>
      </c>
      <c r="F73" s="19">
        <f t="shared" si="12"/>
        <v>0</v>
      </c>
      <c r="G73" s="18">
        <f t="shared" si="13"/>
        <v>0</v>
      </c>
      <c r="H73" s="20">
        <f t="shared" si="14"/>
        <v>0</v>
      </c>
      <c r="I73" s="21">
        <f t="shared" si="15"/>
        <v>0</v>
      </c>
      <c r="J73" s="21">
        <f t="shared" si="16"/>
        <v>0</v>
      </c>
      <c r="K73" s="21">
        <f t="shared" si="17"/>
        <v>0</v>
      </c>
      <c r="L73" s="4">
        <v>14.589171902441498</v>
      </c>
    </row>
    <row r="74" spans="1:12">
      <c r="A74" s="3">
        <v>45363</v>
      </c>
      <c r="B74" s="3" t="str">
        <f t="shared" si="9"/>
        <v>Tuesday</v>
      </c>
      <c r="C74" s="1" t="s">
        <v>4</v>
      </c>
      <c r="D74" s="16">
        <f t="shared" si="10"/>
        <v>0</v>
      </c>
      <c r="E74" s="18">
        <f t="shared" si="11"/>
        <v>0</v>
      </c>
      <c r="F74" s="19">
        <f t="shared" si="12"/>
        <v>1</v>
      </c>
      <c r="G74" s="18">
        <f t="shared" si="13"/>
        <v>0</v>
      </c>
      <c r="H74" s="20">
        <f t="shared" si="14"/>
        <v>0</v>
      </c>
      <c r="I74" s="21">
        <f t="shared" si="15"/>
        <v>0</v>
      </c>
      <c r="J74" s="21">
        <f t="shared" si="16"/>
        <v>0</v>
      </c>
      <c r="K74" s="21">
        <f t="shared" si="17"/>
        <v>0</v>
      </c>
      <c r="L74" s="4">
        <v>14.342987771508499</v>
      </c>
    </row>
    <row r="75" spans="1:12">
      <c r="A75" s="3">
        <v>45364</v>
      </c>
      <c r="B75" s="3" t="str">
        <f t="shared" si="9"/>
        <v>Wednesday</v>
      </c>
      <c r="C75" s="1" t="s">
        <v>4</v>
      </c>
      <c r="D75" s="16">
        <f t="shared" si="10"/>
        <v>0</v>
      </c>
      <c r="E75" s="18">
        <f t="shared" si="11"/>
        <v>0</v>
      </c>
      <c r="F75" s="19">
        <f t="shared" si="12"/>
        <v>0</v>
      </c>
      <c r="G75" s="18">
        <f t="shared" si="13"/>
        <v>1</v>
      </c>
      <c r="H75" s="20">
        <f t="shared" si="14"/>
        <v>0</v>
      </c>
      <c r="I75" s="21">
        <f t="shared" si="15"/>
        <v>0</v>
      </c>
      <c r="J75" s="21">
        <f t="shared" si="16"/>
        <v>0</v>
      </c>
      <c r="K75" s="21">
        <f t="shared" si="17"/>
        <v>0</v>
      </c>
      <c r="L75" s="4">
        <v>14.419654397206498</v>
      </c>
    </row>
    <row r="76" spans="1:12">
      <c r="A76" s="3">
        <v>45365</v>
      </c>
      <c r="B76" s="3" t="str">
        <f t="shared" si="9"/>
        <v>Thursday</v>
      </c>
      <c r="C76" s="1" t="s">
        <v>6</v>
      </c>
      <c r="D76" s="16">
        <f t="shared" si="10"/>
        <v>1</v>
      </c>
      <c r="E76" s="18">
        <f t="shared" si="11"/>
        <v>0</v>
      </c>
      <c r="F76" s="19">
        <f t="shared" si="12"/>
        <v>0</v>
      </c>
      <c r="G76" s="18">
        <f t="shared" si="13"/>
        <v>0</v>
      </c>
      <c r="H76" s="20">
        <f t="shared" si="14"/>
        <v>1</v>
      </c>
      <c r="I76" s="21">
        <f t="shared" si="15"/>
        <v>0</v>
      </c>
      <c r="J76" s="21">
        <f t="shared" si="16"/>
        <v>0</v>
      </c>
      <c r="K76" s="21">
        <f t="shared" si="17"/>
        <v>0</v>
      </c>
      <c r="L76" s="4">
        <v>16.250617973277997</v>
      </c>
    </row>
    <row r="77" spans="1:12">
      <c r="A77" s="3">
        <v>45366</v>
      </c>
      <c r="B77" s="3" t="str">
        <f t="shared" si="9"/>
        <v>Friday</v>
      </c>
      <c r="C77" s="1" t="s">
        <v>6</v>
      </c>
      <c r="D77" s="16">
        <f t="shared" si="10"/>
        <v>1</v>
      </c>
      <c r="E77" s="18">
        <f t="shared" si="11"/>
        <v>0</v>
      </c>
      <c r="F77" s="19">
        <f t="shared" si="12"/>
        <v>0</v>
      </c>
      <c r="G77" s="18">
        <f t="shared" si="13"/>
        <v>0</v>
      </c>
      <c r="H77" s="20">
        <f t="shared" si="14"/>
        <v>0</v>
      </c>
      <c r="I77" s="21">
        <f t="shared" si="15"/>
        <v>1</v>
      </c>
      <c r="J77" s="21">
        <f t="shared" si="16"/>
        <v>0</v>
      </c>
      <c r="K77" s="21">
        <f t="shared" si="17"/>
        <v>0</v>
      </c>
      <c r="L77" s="4">
        <v>15.366925664356499</v>
      </c>
    </row>
    <row r="78" spans="1:12">
      <c r="A78" s="3">
        <v>45367</v>
      </c>
      <c r="B78" s="3" t="str">
        <f t="shared" si="9"/>
        <v>Saturday</v>
      </c>
      <c r="C78" s="1" t="s">
        <v>6</v>
      </c>
      <c r="D78" s="16">
        <f t="shared" si="10"/>
        <v>1</v>
      </c>
      <c r="E78" s="18">
        <f t="shared" si="11"/>
        <v>0</v>
      </c>
      <c r="F78" s="19">
        <f t="shared" si="12"/>
        <v>0</v>
      </c>
      <c r="G78" s="18">
        <f t="shared" si="13"/>
        <v>0</v>
      </c>
      <c r="H78" s="20">
        <f t="shared" si="14"/>
        <v>0</v>
      </c>
      <c r="I78" s="21">
        <f t="shared" si="15"/>
        <v>0</v>
      </c>
      <c r="J78" s="21">
        <f t="shared" si="16"/>
        <v>1</v>
      </c>
      <c r="K78" s="21">
        <f t="shared" si="17"/>
        <v>0</v>
      </c>
      <c r="L78" s="4">
        <v>15.798064818366999</v>
      </c>
    </row>
    <row r="79" spans="1:12">
      <c r="A79" s="3">
        <v>45368</v>
      </c>
      <c r="B79" s="3" t="str">
        <f t="shared" si="9"/>
        <v>Sunday</v>
      </c>
      <c r="C79" s="1" t="s">
        <v>6</v>
      </c>
      <c r="D79" s="16">
        <f t="shared" si="10"/>
        <v>1</v>
      </c>
      <c r="E79" s="18">
        <f t="shared" si="11"/>
        <v>0</v>
      </c>
      <c r="F79" s="19">
        <f t="shared" si="12"/>
        <v>0</v>
      </c>
      <c r="G79" s="18">
        <f t="shared" si="13"/>
        <v>0</v>
      </c>
      <c r="H79" s="20">
        <f t="shared" si="14"/>
        <v>0</v>
      </c>
      <c r="I79" s="21">
        <f t="shared" si="15"/>
        <v>0</v>
      </c>
      <c r="J79" s="21">
        <f t="shared" si="16"/>
        <v>0</v>
      </c>
      <c r="K79" s="21">
        <f t="shared" si="17"/>
        <v>1</v>
      </c>
      <c r="L79" s="4">
        <v>16.179591118229499</v>
      </c>
    </row>
    <row r="80" spans="1:12">
      <c r="A80" s="3">
        <v>45369</v>
      </c>
      <c r="B80" s="3" t="str">
        <f t="shared" si="9"/>
        <v>Monday</v>
      </c>
      <c r="C80" s="1" t="s">
        <v>4</v>
      </c>
      <c r="D80" s="16">
        <f t="shared" si="10"/>
        <v>0</v>
      </c>
      <c r="E80" s="18">
        <f t="shared" si="11"/>
        <v>1</v>
      </c>
      <c r="F80" s="19">
        <f t="shared" si="12"/>
        <v>0</v>
      </c>
      <c r="G80" s="18">
        <f t="shared" si="13"/>
        <v>0</v>
      </c>
      <c r="H80" s="20">
        <f t="shared" si="14"/>
        <v>0</v>
      </c>
      <c r="I80" s="21">
        <f t="shared" si="15"/>
        <v>0</v>
      </c>
      <c r="J80" s="21">
        <f t="shared" si="16"/>
        <v>0</v>
      </c>
      <c r="K80" s="21">
        <f t="shared" si="17"/>
        <v>0</v>
      </c>
      <c r="L80" s="4">
        <v>13.373747803825498</v>
      </c>
    </row>
    <row r="81" spans="1:12">
      <c r="A81" s="3">
        <v>45370</v>
      </c>
      <c r="B81" s="3" t="str">
        <f t="shared" si="9"/>
        <v>Tuesday</v>
      </c>
      <c r="C81" s="1" t="s">
        <v>4</v>
      </c>
      <c r="D81" s="16">
        <f t="shared" si="10"/>
        <v>0</v>
      </c>
      <c r="E81" s="18">
        <f t="shared" si="11"/>
        <v>0</v>
      </c>
      <c r="F81" s="19">
        <f t="shared" si="12"/>
        <v>1</v>
      </c>
      <c r="G81" s="18">
        <f t="shared" si="13"/>
        <v>0</v>
      </c>
      <c r="H81" s="20">
        <f t="shared" si="14"/>
        <v>0</v>
      </c>
      <c r="I81" s="21">
        <f t="shared" si="15"/>
        <v>0</v>
      </c>
      <c r="J81" s="21">
        <f t="shared" si="16"/>
        <v>0</v>
      </c>
      <c r="K81" s="21">
        <f t="shared" si="17"/>
        <v>0</v>
      </c>
      <c r="L81" s="4">
        <v>13.121437972389499</v>
      </c>
    </row>
    <row r="82" spans="1:12">
      <c r="A82" s="3">
        <v>45371</v>
      </c>
      <c r="B82" s="3" t="str">
        <f t="shared" si="9"/>
        <v>Wednesday</v>
      </c>
      <c r="C82" s="1" t="s">
        <v>4</v>
      </c>
      <c r="D82" s="16">
        <f t="shared" si="10"/>
        <v>0</v>
      </c>
      <c r="E82" s="18">
        <f t="shared" si="11"/>
        <v>0</v>
      </c>
      <c r="F82" s="19">
        <f t="shared" si="12"/>
        <v>0</v>
      </c>
      <c r="G82" s="18">
        <f t="shared" si="13"/>
        <v>1</v>
      </c>
      <c r="H82" s="20">
        <f t="shared" si="14"/>
        <v>0</v>
      </c>
      <c r="I82" s="21">
        <f t="shared" si="15"/>
        <v>0</v>
      </c>
      <c r="J82" s="21">
        <f t="shared" si="16"/>
        <v>0</v>
      </c>
      <c r="K82" s="21">
        <f t="shared" si="17"/>
        <v>0</v>
      </c>
      <c r="L82" s="4">
        <v>13.050027693384498</v>
      </c>
    </row>
    <row r="83" spans="1:12">
      <c r="A83" s="3">
        <v>45372</v>
      </c>
      <c r="B83" s="3" t="str">
        <f t="shared" si="9"/>
        <v>Thursday</v>
      </c>
      <c r="C83" s="1" t="s">
        <v>4</v>
      </c>
      <c r="D83" s="16">
        <f t="shared" si="10"/>
        <v>0</v>
      </c>
      <c r="E83" s="18">
        <f t="shared" si="11"/>
        <v>0</v>
      </c>
      <c r="F83" s="19">
        <f t="shared" si="12"/>
        <v>0</v>
      </c>
      <c r="G83" s="18">
        <f t="shared" si="13"/>
        <v>0</v>
      </c>
      <c r="H83" s="20">
        <f t="shared" si="14"/>
        <v>1</v>
      </c>
      <c r="I83" s="21">
        <f t="shared" si="15"/>
        <v>0</v>
      </c>
      <c r="J83" s="21">
        <f t="shared" si="16"/>
        <v>0</v>
      </c>
      <c r="K83" s="21">
        <f t="shared" si="17"/>
        <v>0</v>
      </c>
      <c r="L83" s="4">
        <v>12.683379021559999</v>
      </c>
    </row>
    <row r="84" spans="1:12">
      <c r="A84" s="3">
        <v>45373</v>
      </c>
      <c r="B84" s="3" t="str">
        <f t="shared" si="9"/>
        <v>Friday</v>
      </c>
      <c r="C84" s="1" t="s">
        <v>4</v>
      </c>
      <c r="D84" s="16">
        <f t="shared" si="10"/>
        <v>0</v>
      </c>
      <c r="E84" s="18">
        <f t="shared" si="11"/>
        <v>0</v>
      </c>
      <c r="F84" s="19">
        <f t="shared" si="12"/>
        <v>0</v>
      </c>
      <c r="G84" s="18">
        <f t="shared" si="13"/>
        <v>0</v>
      </c>
      <c r="H84" s="20">
        <f t="shared" si="14"/>
        <v>0</v>
      </c>
      <c r="I84" s="21">
        <f t="shared" si="15"/>
        <v>1</v>
      </c>
      <c r="J84" s="21">
        <f t="shared" si="16"/>
        <v>0</v>
      </c>
      <c r="K84" s="21">
        <f t="shared" si="17"/>
        <v>0</v>
      </c>
      <c r="L84" s="4">
        <v>12.062369102816499</v>
      </c>
    </row>
    <row r="85" spans="1:12">
      <c r="A85" s="3">
        <v>45374</v>
      </c>
      <c r="B85" s="3" t="str">
        <f t="shared" si="9"/>
        <v>Saturday</v>
      </c>
      <c r="C85" s="1" t="s">
        <v>4</v>
      </c>
      <c r="D85" s="16">
        <f t="shared" si="10"/>
        <v>0</v>
      </c>
      <c r="E85" s="18">
        <f t="shared" si="11"/>
        <v>0</v>
      </c>
      <c r="F85" s="19">
        <f t="shared" si="12"/>
        <v>0</v>
      </c>
      <c r="G85" s="18">
        <f t="shared" si="13"/>
        <v>0</v>
      </c>
      <c r="H85" s="20">
        <f t="shared" si="14"/>
        <v>0</v>
      </c>
      <c r="I85" s="21">
        <f t="shared" si="15"/>
        <v>0</v>
      </c>
      <c r="J85" s="21">
        <f t="shared" si="16"/>
        <v>1</v>
      </c>
      <c r="K85" s="21">
        <f t="shared" si="17"/>
        <v>0</v>
      </c>
      <c r="L85" s="4">
        <v>12.991954210104998</v>
      </c>
    </row>
    <row r="86" spans="1:12">
      <c r="A86" s="3">
        <v>45375</v>
      </c>
      <c r="B86" s="3" t="str">
        <f t="shared" si="9"/>
        <v>Sunday</v>
      </c>
      <c r="C86" s="1" t="s">
        <v>4</v>
      </c>
      <c r="D86" s="16">
        <f t="shared" si="10"/>
        <v>0</v>
      </c>
      <c r="E86" s="18">
        <f t="shared" si="11"/>
        <v>0</v>
      </c>
      <c r="F86" s="19">
        <f t="shared" si="12"/>
        <v>0</v>
      </c>
      <c r="G86" s="18">
        <f t="shared" si="13"/>
        <v>0</v>
      </c>
      <c r="H86" s="20">
        <f t="shared" si="14"/>
        <v>0</v>
      </c>
      <c r="I86" s="21">
        <f t="shared" si="15"/>
        <v>0</v>
      </c>
      <c r="J86" s="21">
        <f t="shared" si="16"/>
        <v>0</v>
      </c>
      <c r="K86" s="21">
        <f t="shared" si="17"/>
        <v>1</v>
      </c>
      <c r="L86" s="4">
        <v>13.047607775689499</v>
      </c>
    </row>
    <row r="87" spans="1:12">
      <c r="A87" s="3">
        <v>45376</v>
      </c>
      <c r="B87" s="3" t="str">
        <f t="shared" si="9"/>
        <v>Monday</v>
      </c>
      <c r="C87" s="1" t="s">
        <v>4</v>
      </c>
      <c r="D87" s="16">
        <f t="shared" si="10"/>
        <v>0</v>
      </c>
      <c r="E87" s="18">
        <f t="shared" si="11"/>
        <v>1</v>
      </c>
      <c r="F87" s="19">
        <f t="shared" si="12"/>
        <v>0</v>
      </c>
      <c r="G87" s="18">
        <f t="shared" si="13"/>
        <v>0</v>
      </c>
      <c r="H87" s="20">
        <f t="shared" si="14"/>
        <v>0</v>
      </c>
      <c r="I87" s="21">
        <f t="shared" si="15"/>
        <v>0</v>
      </c>
      <c r="J87" s="21">
        <f t="shared" si="16"/>
        <v>0</v>
      </c>
      <c r="K87" s="21">
        <f t="shared" si="17"/>
        <v>0</v>
      </c>
      <c r="L87" s="4">
        <v>11.197288750686999</v>
      </c>
    </row>
    <row r="88" spans="1:12">
      <c r="A88" s="3">
        <v>45377</v>
      </c>
      <c r="B88" s="3" t="str">
        <f t="shared" si="9"/>
        <v>Tuesday</v>
      </c>
      <c r="C88" s="1" t="s">
        <v>4</v>
      </c>
      <c r="D88" s="16">
        <f t="shared" si="10"/>
        <v>0</v>
      </c>
      <c r="E88" s="18">
        <f t="shared" si="11"/>
        <v>0</v>
      </c>
      <c r="F88" s="19">
        <f t="shared" si="12"/>
        <v>1</v>
      </c>
      <c r="G88" s="18">
        <f t="shared" si="13"/>
        <v>0</v>
      </c>
      <c r="H88" s="20">
        <f t="shared" si="14"/>
        <v>0</v>
      </c>
      <c r="I88" s="21">
        <f t="shared" si="15"/>
        <v>0</v>
      </c>
      <c r="J88" s="21">
        <f t="shared" si="16"/>
        <v>0</v>
      </c>
      <c r="K88" s="21">
        <f t="shared" si="17"/>
        <v>0</v>
      </c>
      <c r="L88" s="4">
        <v>12.921823308497999</v>
      </c>
    </row>
    <row r="89" spans="1:12">
      <c r="A89" s="3">
        <v>45378</v>
      </c>
      <c r="B89" s="3" t="str">
        <f t="shared" si="9"/>
        <v>Wednesday</v>
      </c>
      <c r="C89" s="1" t="s">
        <v>4</v>
      </c>
      <c r="D89" s="16">
        <f t="shared" si="10"/>
        <v>0</v>
      </c>
      <c r="E89" s="18">
        <f t="shared" si="11"/>
        <v>0</v>
      </c>
      <c r="F89" s="19">
        <f t="shared" si="12"/>
        <v>0</v>
      </c>
      <c r="G89" s="18">
        <f t="shared" si="13"/>
        <v>1</v>
      </c>
      <c r="H89" s="20">
        <f t="shared" si="14"/>
        <v>0</v>
      </c>
      <c r="I89" s="21">
        <f t="shared" si="15"/>
        <v>0</v>
      </c>
      <c r="J89" s="21">
        <f t="shared" si="16"/>
        <v>0</v>
      </c>
      <c r="K89" s="21">
        <f t="shared" si="17"/>
        <v>0</v>
      </c>
      <c r="L89" s="4">
        <v>13.358726797285998</v>
      </c>
    </row>
    <row r="90" spans="1:12">
      <c r="A90" s="3">
        <v>45379</v>
      </c>
      <c r="B90" s="3" t="str">
        <f t="shared" si="9"/>
        <v>Thursday</v>
      </c>
      <c r="C90" s="1" t="s">
        <v>4</v>
      </c>
      <c r="D90" s="16">
        <f t="shared" si="10"/>
        <v>0</v>
      </c>
      <c r="E90" s="18">
        <f t="shared" si="11"/>
        <v>0</v>
      </c>
      <c r="F90" s="19">
        <f t="shared" si="12"/>
        <v>0</v>
      </c>
      <c r="G90" s="18">
        <f t="shared" si="13"/>
        <v>0</v>
      </c>
      <c r="H90" s="20">
        <f t="shared" si="14"/>
        <v>1</v>
      </c>
      <c r="I90" s="21">
        <f t="shared" si="15"/>
        <v>0</v>
      </c>
      <c r="J90" s="21">
        <f t="shared" si="16"/>
        <v>0</v>
      </c>
      <c r="K90" s="21">
        <f t="shared" si="17"/>
        <v>0</v>
      </c>
      <c r="L90" s="4">
        <v>13.649572358278999</v>
      </c>
    </row>
    <row r="91" spans="1:12">
      <c r="A91" s="3">
        <v>45380</v>
      </c>
      <c r="B91" s="3" t="str">
        <f t="shared" si="9"/>
        <v>Friday</v>
      </c>
      <c r="C91" s="1" t="s">
        <v>4</v>
      </c>
      <c r="D91" s="16">
        <f t="shared" si="10"/>
        <v>0</v>
      </c>
      <c r="E91" s="18">
        <f t="shared" si="11"/>
        <v>0</v>
      </c>
      <c r="F91" s="19">
        <f t="shared" si="12"/>
        <v>0</v>
      </c>
      <c r="G91" s="18">
        <f t="shared" si="13"/>
        <v>0</v>
      </c>
      <c r="H91" s="20">
        <f t="shared" si="14"/>
        <v>0</v>
      </c>
      <c r="I91" s="21">
        <f t="shared" si="15"/>
        <v>1</v>
      </c>
      <c r="J91" s="21">
        <f t="shared" si="16"/>
        <v>0</v>
      </c>
      <c r="K91" s="21">
        <f t="shared" si="17"/>
        <v>0</v>
      </c>
      <c r="L91" s="4">
        <v>13.516395788616499</v>
      </c>
    </row>
    <row r="92" spans="1:12">
      <c r="A92" s="3">
        <v>45381</v>
      </c>
      <c r="B92" s="3" t="str">
        <f t="shared" si="9"/>
        <v>Saturday</v>
      </c>
      <c r="C92" s="1" t="s">
        <v>4</v>
      </c>
      <c r="D92" s="16">
        <f t="shared" si="10"/>
        <v>0</v>
      </c>
      <c r="E92" s="18">
        <f t="shared" si="11"/>
        <v>0</v>
      </c>
      <c r="F92" s="19">
        <f t="shared" si="12"/>
        <v>0</v>
      </c>
      <c r="G92" s="18">
        <f t="shared" si="13"/>
        <v>0</v>
      </c>
      <c r="H92" s="20">
        <f t="shared" si="14"/>
        <v>0</v>
      </c>
      <c r="I92" s="21">
        <f t="shared" si="15"/>
        <v>0</v>
      </c>
      <c r="J92" s="21">
        <f t="shared" si="16"/>
        <v>1</v>
      </c>
      <c r="K92" s="21">
        <f t="shared" si="17"/>
        <v>0</v>
      </c>
      <c r="L92" s="4">
        <v>12.854844138837999</v>
      </c>
    </row>
    <row r="93" spans="1:12">
      <c r="A93" s="3">
        <v>45382</v>
      </c>
      <c r="B93" s="3" t="str">
        <f t="shared" si="9"/>
        <v>Sunday</v>
      </c>
      <c r="C93" s="1" t="s">
        <v>4</v>
      </c>
      <c r="D93" s="16">
        <f t="shared" si="10"/>
        <v>0</v>
      </c>
      <c r="E93" s="18">
        <f t="shared" si="11"/>
        <v>0</v>
      </c>
      <c r="F93" s="19">
        <f t="shared" si="12"/>
        <v>0</v>
      </c>
      <c r="G93" s="18">
        <f t="shared" si="13"/>
        <v>0</v>
      </c>
      <c r="H93" s="20">
        <f t="shared" si="14"/>
        <v>0</v>
      </c>
      <c r="I93" s="21">
        <f t="shared" si="15"/>
        <v>0</v>
      </c>
      <c r="J93" s="21">
        <f t="shared" si="16"/>
        <v>0</v>
      </c>
      <c r="K93" s="21">
        <f t="shared" si="17"/>
        <v>1</v>
      </c>
      <c r="L93" s="4">
        <v>13.28768372295</v>
      </c>
    </row>
    <row r="94" spans="1:12" ht="18">
      <c r="A94" s="7">
        <v>45383</v>
      </c>
      <c r="B94" s="7" t="str">
        <f t="shared" si="9"/>
        <v>Monday</v>
      </c>
      <c r="C94" s="1" t="s">
        <v>4</v>
      </c>
      <c r="D94" s="16">
        <f t="shared" si="10"/>
        <v>0</v>
      </c>
      <c r="E94" s="17">
        <f t="shared" si="11"/>
        <v>1</v>
      </c>
      <c r="F94" s="17">
        <f t="shared" si="12"/>
        <v>0</v>
      </c>
      <c r="G94" s="17">
        <f t="shared" si="13"/>
        <v>0</v>
      </c>
      <c r="H94" s="21">
        <f t="shared" si="14"/>
        <v>0</v>
      </c>
      <c r="I94" s="21">
        <f t="shared" si="15"/>
        <v>0</v>
      </c>
      <c r="J94" s="21">
        <f t="shared" si="16"/>
        <v>0</v>
      </c>
      <c r="K94" s="21">
        <f t="shared" si="17"/>
        <v>0</v>
      </c>
      <c r="L94" s="27">
        <f>$O$18+($O$19*$D94)+($O$20*$E94)+($O$21*$F94)+($O$22*$G94)+($O$23*$H94)+($O$24*$I94)+($O$25*$J94)</f>
        <v>13.302601518488279</v>
      </c>
    </row>
    <row r="95" spans="1:12" ht="18">
      <c r="A95" s="7">
        <v>45384</v>
      </c>
      <c r="B95" s="7" t="str">
        <f t="shared" si="9"/>
        <v>Tuesday</v>
      </c>
      <c r="C95" s="1" t="s">
        <v>4</v>
      </c>
      <c r="D95" s="16">
        <f t="shared" si="10"/>
        <v>0</v>
      </c>
      <c r="E95" s="17">
        <f t="shared" si="11"/>
        <v>0</v>
      </c>
      <c r="F95" s="17">
        <f t="shared" si="12"/>
        <v>1</v>
      </c>
      <c r="G95" s="17">
        <f t="shared" si="13"/>
        <v>0</v>
      </c>
      <c r="H95" s="21">
        <f t="shared" si="14"/>
        <v>0</v>
      </c>
      <c r="I95" s="21">
        <f t="shared" si="15"/>
        <v>0</v>
      </c>
      <c r="J95" s="21">
        <f t="shared" si="16"/>
        <v>0</v>
      </c>
      <c r="K95" s="21">
        <f t="shared" si="17"/>
        <v>0</v>
      </c>
      <c r="L95" s="27">
        <f t="shared" ref="L95:L123" si="18">$O$18+($O$19*$D95)+($O$20*$E95)+($O$21*$F95)+($O$22*$G95)+($O$23*$H95)+($O$24*$I95)+($O$25*$J95)</f>
        <v>13.717827646356623</v>
      </c>
    </row>
    <row r="96" spans="1:12" ht="18">
      <c r="A96" s="7">
        <v>45385</v>
      </c>
      <c r="B96" s="7" t="str">
        <f t="shared" si="9"/>
        <v>Wednesday</v>
      </c>
      <c r="C96" s="1" t="s">
        <v>4</v>
      </c>
      <c r="D96" s="16">
        <f t="shared" si="10"/>
        <v>0</v>
      </c>
      <c r="E96" s="17">
        <f t="shared" si="11"/>
        <v>0</v>
      </c>
      <c r="F96" s="17">
        <f t="shared" si="12"/>
        <v>0</v>
      </c>
      <c r="G96" s="17">
        <f t="shared" si="13"/>
        <v>1</v>
      </c>
      <c r="H96" s="21">
        <f t="shared" si="14"/>
        <v>0</v>
      </c>
      <c r="I96" s="21">
        <f t="shared" si="15"/>
        <v>0</v>
      </c>
      <c r="J96" s="21">
        <f t="shared" si="16"/>
        <v>0</v>
      </c>
      <c r="K96" s="21">
        <f t="shared" si="17"/>
        <v>0</v>
      </c>
      <c r="L96" s="27">
        <f t="shared" si="18"/>
        <v>13.725960595975122</v>
      </c>
    </row>
    <row r="97" spans="1:12" ht="18">
      <c r="A97" s="7">
        <v>45386</v>
      </c>
      <c r="B97" s="7" t="str">
        <f t="shared" si="9"/>
        <v>Thursday</v>
      </c>
      <c r="C97" s="1" t="s">
        <v>4</v>
      </c>
      <c r="D97" s="16">
        <f t="shared" si="10"/>
        <v>0</v>
      </c>
      <c r="E97" s="17">
        <f t="shared" si="11"/>
        <v>0</v>
      </c>
      <c r="F97" s="17">
        <f t="shared" si="12"/>
        <v>0</v>
      </c>
      <c r="G97" s="17">
        <f t="shared" si="13"/>
        <v>0</v>
      </c>
      <c r="H97" s="21">
        <f t="shared" si="14"/>
        <v>1</v>
      </c>
      <c r="I97" s="21">
        <f t="shared" si="15"/>
        <v>0</v>
      </c>
      <c r="J97" s="21">
        <f t="shared" si="16"/>
        <v>0</v>
      </c>
      <c r="K97" s="21">
        <f t="shared" si="17"/>
        <v>0</v>
      </c>
      <c r="L97" s="27">
        <f t="shared" si="18"/>
        <v>13.830486127350278</v>
      </c>
    </row>
    <row r="98" spans="1:12" ht="18">
      <c r="A98" s="7">
        <v>45387</v>
      </c>
      <c r="B98" s="7" t="str">
        <f t="shared" si="9"/>
        <v>Friday</v>
      </c>
      <c r="C98" s="1" t="s">
        <v>6</v>
      </c>
      <c r="D98" s="16">
        <f t="shared" si="10"/>
        <v>1</v>
      </c>
      <c r="E98" s="17">
        <f t="shared" si="11"/>
        <v>0</v>
      </c>
      <c r="F98" s="17">
        <f t="shared" si="12"/>
        <v>0</v>
      </c>
      <c r="G98" s="17">
        <f t="shared" si="13"/>
        <v>0</v>
      </c>
      <c r="H98" s="21">
        <f t="shared" si="14"/>
        <v>0</v>
      </c>
      <c r="I98" s="21">
        <f t="shared" si="15"/>
        <v>1</v>
      </c>
      <c r="J98" s="21">
        <f t="shared" si="16"/>
        <v>0</v>
      </c>
      <c r="K98" s="21">
        <f t="shared" si="17"/>
        <v>0</v>
      </c>
      <c r="L98" s="27">
        <f t="shared" si="18"/>
        <v>17.174341037247224</v>
      </c>
    </row>
    <row r="99" spans="1:12" ht="18">
      <c r="A99" s="7">
        <v>45388</v>
      </c>
      <c r="B99" s="7" t="str">
        <f t="shared" si="9"/>
        <v>Saturday</v>
      </c>
      <c r="C99" s="1" t="s">
        <v>6</v>
      </c>
      <c r="D99" s="16">
        <f t="shared" si="10"/>
        <v>1</v>
      </c>
      <c r="E99" s="17">
        <f t="shared" si="11"/>
        <v>0</v>
      </c>
      <c r="F99" s="17">
        <f t="shared" si="12"/>
        <v>0</v>
      </c>
      <c r="G99" s="17">
        <f t="shared" si="13"/>
        <v>0</v>
      </c>
      <c r="H99" s="21">
        <f t="shared" si="14"/>
        <v>0</v>
      </c>
      <c r="I99" s="21">
        <f t="shared" si="15"/>
        <v>0</v>
      </c>
      <c r="J99" s="21">
        <f t="shared" si="16"/>
        <v>1</v>
      </c>
      <c r="K99" s="21">
        <f t="shared" si="17"/>
        <v>0</v>
      </c>
      <c r="L99" s="27">
        <f t="shared" si="18"/>
        <v>17.287590549077379</v>
      </c>
    </row>
    <row r="100" spans="1:12" ht="18">
      <c r="A100" s="7">
        <v>45389</v>
      </c>
      <c r="B100" s="7" t="str">
        <f t="shared" si="9"/>
        <v>Sunday</v>
      </c>
      <c r="C100" s="1" t="s">
        <v>6</v>
      </c>
      <c r="D100" s="16">
        <f t="shared" si="10"/>
        <v>1</v>
      </c>
      <c r="E100" s="17">
        <f t="shared" si="11"/>
        <v>0</v>
      </c>
      <c r="F100" s="17">
        <f t="shared" si="12"/>
        <v>0</v>
      </c>
      <c r="G100" s="17">
        <f t="shared" si="13"/>
        <v>0</v>
      </c>
      <c r="H100" s="21">
        <f t="shared" si="14"/>
        <v>0</v>
      </c>
      <c r="I100" s="21">
        <f t="shared" si="15"/>
        <v>0</v>
      </c>
      <c r="J100" s="21">
        <f t="shared" si="16"/>
        <v>0</v>
      </c>
      <c r="K100" s="21">
        <f t="shared" si="17"/>
        <v>1</v>
      </c>
      <c r="L100" s="27">
        <f t="shared" si="18"/>
        <v>17.612808123951378</v>
      </c>
    </row>
    <row r="101" spans="1:12" ht="18">
      <c r="A101" s="7">
        <v>45390</v>
      </c>
      <c r="B101" s="7" t="str">
        <f t="shared" si="9"/>
        <v>Monday</v>
      </c>
      <c r="C101" s="1" t="s">
        <v>6</v>
      </c>
      <c r="D101" s="16">
        <f t="shared" si="10"/>
        <v>1</v>
      </c>
      <c r="E101" s="17">
        <f t="shared" si="11"/>
        <v>1</v>
      </c>
      <c r="F101" s="17">
        <f t="shared" si="12"/>
        <v>0</v>
      </c>
      <c r="G101" s="17">
        <f t="shared" si="13"/>
        <v>0</v>
      </c>
      <c r="H101" s="21">
        <f t="shared" si="14"/>
        <v>0</v>
      </c>
      <c r="I101" s="21">
        <f t="shared" si="15"/>
        <v>0</v>
      </c>
      <c r="J101" s="21">
        <f t="shared" si="16"/>
        <v>0</v>
      </c>
      <c r="K101" s="21">
        <f t="shared" si="17"/>
        <v>0</v>
      </c>
      <c r="L101" s="27">
        <f t="shared" si="18"/>
        <v>17.148689484349255</v>
      </c>
    </row>
    <row r="102" spans="1:12" ht="18">
      <c r="A102" s="7">
        <v>45391</v>
      </c>
      <c r="B102" s="7" t="str">
        <f t="shared" si="9"/>
        <v>Tuesday</v>
      </c>
      <c r="C102" s="1" t="s">
        <v>6</v>
      </c>
      <c r="D102" s="16">
        <f t="shared" si="10"/>
        <v>1</v>
      </c>
      <c r="E102" s="17">
        <f t="shared" si="11"/>
        <v>0</v>
      </c>
      <c r="F102" s="17">
        <f t="shared" si="12"/>
        <v>1</v>
      </c>
      <c r="G102" s="17">
        <f t="shared" si="13"/>
        <v>0</v>
      </c>
      <c r="H102" s="21">
        <f t="shared" si="14"/>
        <v>0</v>
      </c>
      <c r="I102" s="21">
        <f t="shared" si="15"/>
        <v>0</v>
      </c>
      <c r="J102" s="21">
        <f t="shared" si="16"/>
        <v>0</v>
      </c>
      <c r="K102" s="21">
        <f t="shared" si="17"/>
        <v>0</v>
      </c>
      <c r="L102" s="27">
        <f t="shared" si="18"/>
        <v>17.563915612217599</v>
      </c>
    </row>
    <row r="103" spans="1:12" ht="18">
      <c r="A103" s="7">
        <v>45392</v>
      </c>
      <c r="B103" s="7" t="str">
        <f t="shared" si="9"/>
        <v>Wednesday</v>
      </c>
      <c r="C103" s="1" t="s">
        <v>6</v>
      </c>
      <c r="D103" s="16">
        <f t="shared" si="10"/>
        <v>1</v>
      </c>
      <c r="E103" s="17">
        <f t="shared" si="11"/>
        <v>0</v>
      </c>
      <c r="F103" s="17">
        <f t="shared" si="12"/>
        <v>0</v>
      </c>
      <c r="G103" s="17">
        <f t="shared" si="13"/>
        <v>1</v>
      </c>
      <c r="H103" s="21">
        <f t="shared" si="14"/>
        <v>0</v>
      </c>
      <c r="I103" s="21">
        <f t="shared" si="15"/>
        <v>0</v>
      </c>
      <c r="J103" s="21">
        <f t="shared" si="16"/>
        <v>0</v>
      </c>
      <c r="K103" s="21">
        <f t="shared" si="17"/>
        <v>0</v>
      </c>
      <c r="L103" s="27">
        <f t="shared" si="18"/>
        <v>17.572048561836102</v>
      </c>
    </row>
    <row r="104" spans="1:12" ht="18">
      <c r="A104" s="7">
        <v>45393</v>
      </c>
      <c r="B104" s="7" t="str">
        <f t="shared" si="9"/>
        <v>Thursday</v>
      </c>
      <c r="C104" s="1" t="s">
        <v>6</v>
      </c>
      <c r="D104" s="16">
        <f t="shared" si="10"/>
        <v>1</v>
      </c>
      <c r="E104" s="17">
        <f t="shared" si="11"/>
        <v>0</v>
      </c>
      <c r="F104" s="17">
        <f t="shared" si="12"/>
        <v>0</v>
      </c>
      <c r="G104" s="17">
        <f t="shared" si="13"/>
        <v>0</v>
      </c>
      <c r="H104" s="21">
        <f t="shared" si="14"/>
        <v>1</v>
      </c>
      <c r="I104" s="21">
        <f t="shared" si="15"/>
        <v>0</v>
      </c>
      <c r="J104" s="21">
        <f t="shared" si="16"/>
        <v>0</v>
      </c>
      <c r="K104" s="21">
        <f t="shared" si="17"/>
        <v>0</v>
      </c>
      <c r="L104" s="27">
        <f t="shared" si="18"/>
        <v>17.676574093211258</v>
      </c>
    </row>
    <row r="105" spans="1:12" ht="18">
      <c r="A105" s="7">
        <v>45394</v>
      </c>
      <c r="B105" s="7" t="str">
        <f t="shared" si="9"/>
        <v>Friday</v>
      </c>
      <c r="C105" s="1" t="s">
        <v>6</v>
      </c>
      <c r="D105" s="16">
        <f t="shared" si="10"/>
        <v>1</v>
      </c>
      <c r="E105" s="17">
        <f t="shared" si="11"/>
        <v>0</v>
      </c>
      <c r="F105" s="17">
        <f t="shared" si="12"/>
        <v>0</v>
      </c>
      <c r="G105" s="17">
        <f t="shared" si="13"/>
        <v>0</v>
      </c>
      <c r="H105" s="21">
        <f t="shared" si="14"/>
        <v>0</v>
      </c>
      <c r="I105" s="21">
        <f t="shared" si="15"/>
        <v>1</v>
      </c>
      <c r="J105" s="21">
        <f t="shared" si="16"/>
        <v>0</v>
      </c>
      <c r="K105" s="21">
        <f t="shared" si="17"/>
        <v>0</v>
      </c>
      <c r="L105" s="27">
        <f t="shared" si="18"/>
        <v>17.174341037247224</v>
      </c>
    </row>
    <row r="106" spans="1:12" ht="18">
      <c r="A106" s="7">
        <v>45395</v>
      </c>
      <c r="B106" s="7" t="str">
        <f t="shared" si="9"/>
        <v>Saturday</v>
      </c>
      <c r="C106" s="1" t="s">
        <v>6</v>
      </c>
      <c r="D106" s="16">
        <f t="shared" si="10"/>
        <v>1</v>
      </c>
      <c r="E106" s="17">
        <f t="shared" si="11"/>
        <v>0</v>
      </c>
      <c r="F106" s="17">
        <f t="shared" si="12"/>
        <v>0</v>
      </c>
      <c r="G106" s="17">
        <f t="shared" si="13"/>
        <v>0</v>
      </c>
      <c r="H106" s="21">
        <f t="shared" si="14"/>
        <v>0</v>
      </c>
      <c r="I106" s="21">
        <f t="shared" si="15"/>
        <v>0</v>
      </c>
      <c r="J106" s="21">
        <f t="shared" si="16"/>
        <v>1</v>
      </c>
      <c r="K106" s="21">
        <f t="shared" si="17"/>
        <v>0</v>
      </c>
      <c r="L106" s="27">
        <f t="shared" si="18"/>
        <v>17.287590549077379</v>
      </c>
    </row>
    <row r="107" spans="1:12" ht="18">
      <c r="A107" s="7">
        <v>45396</v>
      </c>
      <c r="B107" s="7" t="str">
        <f t="shared" si="9"/>
        <v>Sunday</v>
      </c>
      <c r="C107" s="1" t="s">
        <v>6</v>
      </c>
      <c r="D107" s="16">
        <f t="shared" si="10"/>
        <v>1</v>
      </c>
      <c r="E107" s="17">
        <f t="shared" si="11"/>
        <v>0</v>
      </c>
      <c r="F107" s="17">
        <f t="shared" si="12"/>
        <v>0</v>
      </c>
      <c r="G107" s="17">
        <f t="shared" si="13"/>
        <v>0</v>
      </c>
      <c r="H107" s="21">
        <f t="shared" si="14"/>
        <v>0</v>
      </c>
      <c r="I107" s="21">
        <f t="shared" si="15"/>
        <v>0</v>
      </c>
      <c r="J107" s="21">
        <f t="shared" si="16"/>
        <v>0</v>
      </c>
      <c r="K107" s="21">
        <f t="shared" si="17"/>
        <v>1</v>
      </c>
      <c r="L107" s="27">
        <f t="shared" si="18"/>
        <v>17.612808123951378</v>
      </c>
    </row>
    <row r="108" spans="1:12" ht="18">
      <c r="A108" s="7">
        <v>45397</v>
      </c>
      <c r="B108" s="7" t="str">
        <f t="shared" si="9"/>
        <v>Monday</v>
      </c>
      <c r="C108" s="1" t="s">
        <v>4</v>
      </c>
      <c r="D108" s="16">
        <f t="shared" si="10"/>
        <v>0</v>
      </c>
      <c r="E108" s="17">
        <f t="shared" si="11"/>
        <v>1</v>
      </c>
      <c r="F108" s="17">
        <f t="shared" si="12"/>
        <v>0</v>
      </c>
      <c r="G108" s="17">
        <f t="shared" si="13"/>
        <v>0</v>
      </c>
      <c r="H108" s="21">
        <f t="shared" si="14"/>
        <v>0</v>
      </c>
      <c r="I108" s="21">
        <f t="shared" si="15"/>
        <v>0</v>
      </c>
      <c r="J108" s="21">
        <f t="shared" si="16"/>
        <v>0</v>
      </c>
      <c r="K108" s="21">
        <f t="shared" si="17"/>
        <v>0</v>
      </c>
      <c r="L108" s="27">
        <f t="shared" si="18"/>
        <v>13.302601518488279</v>
      </c>
    </row>
    <row r="109" spans="1:12" ht="18">
      <c r="A109" s="7">
        <v>45398</v>
      </c>
      <c r="B109" s="7" t="str">
        <f t="shared" si="9"/>
        <v>Tuesday</v>
      </c>
      <c r="C109" s="1" t="s">
        <v>4</v>
      </c>
      <c r="D109" s="16">
        <f t="shared" si="10"/>
        <v>0</v>
      </c>
      <c r="E109" s="17">
        <f t="shared" si="11"/>
        <v>0</v>
      </c>
      <c r="F109" s="17">
        <f t="shared" si="12"/>
        <v>1</v>
      </c>
      <c r="G109" s="17">
        <f t="shared" si="13"/>
        <v>0</v>
      </c>
      <c r="H109" s="21">
        <f t="shared" si="14"/>
        <v>0</v>
      </c>
      <c r="I109" s="21">
        <f t="shared" si="15"/>
        <v>0</v>
      </c>
      <c r="J109" s="21">
        <f t="shared" si="16"/>
        <v>0</v>
      </c>
      <c r="K109" s="21">
        <f t="shared" si="17"/>
        <v>0</v>
      </c>
      <c r="L109" s="27">
        <f t="shared" si="18"/>
        <v>13.717827646356623</v>
      </c>
    </row>
    <row r="110" spans="1:12" ht="18">
      <c r="A110" s="7">
        <v>45399</v>
      </c>
      <c r="B110" s="7" t="str">
        <f t="shared" si="9"/>
        <v>Wednesday</v>
      </c>
      <c r="C110" s="1" t="s">
        <v>6</v>
      </c>
      <c r="D110" s="16">
        <f t="shared" si="10"/>
        <v>1</v>
      </c>
      <c r="E110" s="17">
        <f t="shared" si="11"/>
        <v>0</v>
      </c>
      <c r="F110" s="17">
        <f t="shared" si="12"/>
        <v>0</v>
      </c>
      <c r="G110" s="17">
        <f t="shared" si="13"/>
        <v>1</v>
      </c>
      <c r="H110" s="21">
        <f t="shared" si="14"/>
        <v>0</v>
      </c>
      <c r="I110" s="21">
        <f t="shared" si="15"/>
        <v>0</v>
      </c>
      <c r="J110" s="21">
        <f t="shared" si="16"/>
        <v>0</v>
      </c>
      <c r="K110" s="21">
        <f t="shared" si="17"/>
        <v>0</v>
      </c>
      <c r="L110" s="27">
        <f t="shared" si="18"/>
        <v>17.572048561836102</v>
      </c>
    </row>
    <row r="111" spans="1:12" ht="18">
      <c r="A111" s="7">
        <v>45400</v>
      </c>
      <c r="B111" s="7" t="str">
        <f t="shared" si="9"/>
        <v>Thursday</v>
      </c>
      <c r="C111" s="1" t="s">
        <v>6</v>
      </c>
      <c r="D111" s="16">
        <f t="shared" si="10"/>
        <v>1</v>
      </c>
      <c r="E111" s="17">
        <f t="shared" si="11"/>
        <v>0</v>
      </c>
      <c r="F111" s="17">
        <f t="shared" si="12"/>
        <v>0</v>
      </c>
      <c r="G111" s="17">
        <f t="shared" si="13"/>
        <v>0</v>
      </c>
      <c r="H111" s="21">
        <f t="shared" si="14"/>
        <v>1</v>
      </c>
      <c r="I111" s="21">
        <f t="shared" si="15"/>
        <v>0</v>
      </c>
      <c r="J111" s="21">
        <f t="shared" si="16"/>
        <v>0</v>
      </c>
      <c r="K111" s="21">
        <f t="shared" si="17"/>
        <v>0</v>
      </c>
      <c r="L111" s="27">
        <f t="shared" si="18"/>
        <v>17.676574093211258</v>
      </c>
    </row>
    <row r="112" spans="1:12" ht="18">
      <c r="A112" s="7">
        <v>45401</v>
      </c>
      <c r="B112" s="7" t="str">
        <f t="shared" si="9"/>
        <v>Friday</v>
      </c>
      <c r="C112" s="1" t="s">
        <v>6</v>
      </c>
      <c r="D112" s="16">
        <f t="shared" si="10"/>
        <v>1</v>
      </c>
      <c r="E112" s="17">
        <f t="shared" si="11"/>
        <v>0</v>
      </c>
      <c r="F112" s="17">
        <f t="shared" si="12"/>
        <v>0</v>
      </c>
      <c r="G112" s="17">
        <f t="shared" si="13"/>
        <v>0</v>
      </c>
      <c r="H112" s="21">
        <f t="shared" si="14"/>
        <v>0</v>
      </c>
      <c r="I112" s="21">
        <f t="shared" si="15"/>
        <v>1</v>
      </c>
      <c r="J112" s="21">
        <f t="shared" si="16"/>
        <v>0</v>
      </c>
      <c r="K112" s="21">
        <f t="shared" si="17"/>
        <v>0</v>
      </c>
      <c r="L112" s="27">
        <f t="shared" si="18"/>
        <v>17.174341037247224</v>
      </c>
    </row>
    <row r="113" spans="1:12" ht="18">
      <c r="A113" s="7">
        <v>45402</v>
      </c>
      <c r="B113" s="7" t="str">
        <f t="shared" si="9"/>
        <v>Saturday</v>
      </c>
      <c r="C113" s="1" t="s">
        <v>6</v>
      </c>
      <c r="D113" s="16">
        <f t="shared" si="10"/>
        <v>1</v>
      </c>
      <c r="E113" s="17">
        <f t="shared" si="11"/>
        <v>0</v>
      </c>
      <c r="F113" s="17">
        <f t="shared" si="12"/>
        <v>0</v>
      </c>
      <c r="G113" s="17">
        <f t="shared" si="13"/>
        <v>0</v>
      </c>
      <c r="H113" s="21">
        <f t="shared" si="14"/>
        <v>0</v>
      </c>
      <c r="I113" s="21">
        <f t="shared" si="15"/>
        <v>0</v>
      </c>
      <c r="J113" s="21">
        <f t="shared" si="16"/>
        <v>1</v>
      </c>
      <c r="K113" s="21">
        <f t="shared" si="17"/>
        <v>0</v>
      </c>
      <c r="L113" s="27">
        <f t="shared" si="18"/>
        <v>17.287590549077379</v>
      </c>
    </row>
    <row r="114" spans="1:12" ht="18">
      <c r="A114" s="7">
        <v>45403</v>
      </c>
      <c r="B114" s="7" t="str">
        <f t="shared" si="9"/>
        <v>Sunday</v>
      </c>
      <c r="C114" s="1" t="s">
        <v>6</v>
      </c>
      <c r="D114" s="16">
        <f t="shared" si="10"/>
        <v>1</v>
      </c>
      <c r="E114" s="17">
        <f t="shared" si="11"/>
        <v>0</v>
      </c>
      <c r="F114" s="17">
        <f t="shared" si="12"/>
        <v>0</v>
      </c>
      <c r="G114" s="17">
        <f t="shared" si="13"/>
        <v>0</v>
      </c>
      <c r="H114" s="21">
        <f t="shared" si="14"/>
        <v>0</v>
      </c>
      <c r="I114" s="21">
        <f t="shared" si="15"/>
        <v>0</v>
      </c>
      <c r="J114" s="21">
        <f t="shared" si="16"/>
        <v>0</v>
      </c>
      <c r="K114" s="21">
        <f t="shared" si="17"/>
        <v>1</v>
      </c>
      <c r="L114" s="27">
        <f t="shared" si="18"/>
        <v>17.612808123951378</v>
      </c>
    </row>
    <row r="115" spans="1:12" ht="18">
      <c r="A115" s="7">
        <v>45404</v>
      </c>
      <c r="B115" s="7" t="str">
        <f t="shared" si="9"/>
        <v>Monday</v>
      </c>
      <c r="C115" s="1" t="s">
        <v>4</v>
      </c>
      <c r="D115" s="16">
        <f t="shared" si="10"/>
        <v>0</v>
      </c>
      <c r="E115" s="17">
        <f t="shared" si="11"/>
        <v>1</v>
      </c>
      <c r="F115" s="17">
        <f t="shared" si="12"/>
        <v>0</v>
      </c>
      <c r="G115" s="17">
        <f t="shared" si="13"/>
        <v>0</v>
      </c>
      <c r="H115" s="21">
        <f t="shared" si="14"/>
        <v>0</v>
      </c>
      <c r="I115" s="21">
        <f t="shared" si="15"/>
        <v>0</v>
      </c>
      <c r="J115" s="21">
        <f t="shared" si="16"/>
        <v>0</v>
      </c>
      <c r="K115" s="21">
        <f t="shared" si="17"/>
        <v>0</v>
      </c>
      <c r="L115" s="27">
        <f t="shared" si="18"/>
        <v>13.302601518488279</v>
      </c>
    </row>
    <row r="116" spans="1:12" ht="18">
      <c r="A116" s="7">
        <v>45405</v>
      </c>
      <c r="B116" s="7" t="str">
        <f t="shared" si="9"/>
        <v>Tuesday</v>
      </c>
      <c r="C116" s="1" t="s">
        <v>4</v>
      </c>
      <c r="D116" s="16">
        <f t="shared" si="10"/>
        <v>0</v>
      </c>
      <c r="E116" s="17">
        <f t="shared" si="11"/>
        <v>0</v>
      </c>
      <c r="F116" s="17">
        <f t="shared" si="12"/>
        <v>1</v>
      </c>
      <c r="G116" s="17">
        <f t="shared" si="13"/>
        <v>0</v>
      </c>
      <c r="H116" s="21">
        <f t="shared" si="14"/>
        <v>0</v>
      </c>
      <c r="I116" s="21">
        <f t="shared" si="15"/>
        <v>0</v>
      </c>
      <c r="J116" s="21">
        <f t="shared" si="16"/>
        <v>0</v>
      </c>
      <c r="K116" s="21">
        <f t="shared" si="17"/>
        <v>0</v>
      </c>
      <c r="L116" s="27">
        <f t="shared" si="18"/>
        <v>13.717827646356623</v>
      </c>
    </row>
    <row r="117" spans="1:12" ht="18">
      <c r="A117" s="7">
        <v>45406</v>
      </c>
      <c r="B117" s="7" t="str">
        <f t="shared" si="9"/>
        <v>Wednesday</v>
      </c>
      <c r="C117" s="1" t="s">
        <v>4</v>
      </c>
      <c r="D117" s="16">
        <f t="shared" si="10"/>
        <v>0</v>
      </c>
      <c r="E117" s="17">
        <f t="shared" si="11"/>
        <v>0</v>
      </c>
      <c r="F117" s="17">
        <f t="shared" si="12"/>
        <v>0</v>
      </c>
      <c r="G117" s="17">
        <f t="shared" si="13"/>
        <v>1</v>
      </c>
      <c r="H117" s="21">
        <f t="shared" si="14"/>
        <v>0</v>
      </c>
      <c r="I117" s="21">
        <f t="shared" si="15"/>
        <v>0</v>
      </c>
      <c r="J117" s="21">
        <f t="shared" si="16"/>
        <v>0</v>
      </c>
      <c r="K117" s="21">
        <f t="shared" si="17"/>
        <v>0</v>
      </c>
      <c r="L117" s="27">
        <f t="shared" si="18"/>
        <v>13.725960595975122</v>
      </c>
    </row>
    <row r="118" spans="1:12" ht="18">
      <c r="A118" s="7">
        <v>45407</v>
      </c>
      <c r="B118" s="7" t="str">
        <f t="shared" si="9"/>
        <v>Thursday</v>
      </c>
      <c r="C118" s="1" t="s">
        <v>4</v>
      </c>
      <c r="D118" s="16">
        <f t="shared" si="10"/>
        <v>0</v>
      </c>
      <c r="E118" s="17">
        <f t="shared" si="11"/>
        <v>0</v>
      </c>
      <c r="F118" s="17">
        <f t="shared" si="12"/>
        <v>0</v>
      </c>
      <c r="G118" s="17">
        <f t="shared" si="13"/>
        <v>0</v>
      </c>
      <c r="H118" s="21">
        <f t="shared" si="14"/>
        <v>1</v>
      </c>
      <c r="I118" s="21">
        <f t="shared" si="15"/>
        <v>0</v>
      </c>
      <c r="J118" s="21">
        <f t="shared" si="16"/>
        <v>0</v>
      </c>
      <c r="K118" s="21">
        <f t="shared" si="17"/>
        <v>0</v>
      </c>
      <c r="L118" s="27">
        <f t="shared" si="18"/>
        <v>13.830486127350278</v>
      </c>
    </row>
    <row r="119" spans="1:12" ht="18">
      <c r="A119" s="7">
        <v>45408</v>
      </c>
      <c r="B119" s="7" t="str">
        <f t="shared" si="9"/>
        <v>Friday</v>
      </c>
      <c r="C119" s="1" t="s">
        <v>6</v>
      </c>
      <c r="D119" s="16">
        <f t="shared" si="10"/>
        <v>1</v>
      </c>
      <c r="E119" s="17">
        <f t="shared" si="11"/>
        <v>0</v>
      </c>
      <c r="F119" s="17">
        <f t="shared" si="12"/>
        <v>0</v>
      </c>
      <c r="G119" s="17">
        <f t="shared" si="13"/>
        <v>0</v>
      </c>
      <c r="H119" s="21">
        <f t="shared" si="14"/>
        <v>0</v>
      </c>
      <c r="I119" s="21">
        <f t="shared" si="15"/>
        <v>1</v>
      </c>
      <c r="J119" s="21">
        <f t="shared" si="16"/>
        <v>0</v>
      </c>
      <c r="K119" s="21">
        <f t="shared" si="17"/>
        <v>0</v>
      </c>
      <c r="L119" s="27">
        <f t="shared" si="18"/>
        <v>17.174341037247224</v>
      </c>
    </row>
    <row r="120" spans="1:12" ht="18">
      <c r="A120" s="7">
        <v>45409</v>
      </c>
      <c r="B120" s="7" t="str">
        <f t="shared" si="9"/>
        <v>Saturday</v>
      </c>
      <c r="C120" s="1" t="s">
        <v>6</v>
      </c>
      <c r="D120" s="16">
        <f t="shared" si="10"/>
        <v>1</v>
      </c>
      <c r="E120" s="17">
        <f t="shared" si="11"/>
        <v>0</v>
      </c>
      <c r="F120" s="17">
        <f t="shared" si="12"/>
        <v>0</v>
      </c>
      <c r="G120" s="17">
        <f t="shared" si="13"/>
        <v>0</v>
      </c>
      <c r="H120" s="21">
        <f t="shared" si="14"/>
        <v>0</v>
      </c>
      <c r="I120" s="21">
        <f t="shared" si="15"/>
        <v>0</v>
      </c>
      <c r="J120" s="21">
        <f t="shared" si="16"/>
        <v>1</v>
      </c>
      <c r="K120" s="21">
        <f t="shared" si="17"/>
        <v>0</v>
      </c>
      <c r="L120" s="27">
        <f t="shared" si="18"/>
        <v>17.287590549077379</v>
      </c>
    </row>
    <row r="121" spans="1:12" ht="18">
      <c r="A121" s="7">
        <v>45410</v>
      </c>
      <c r="B121" s="7" t="str">
        <f t="shared" si="9"/>
        <v>Sunday</v>
      </c>
      <c r="C121" s="1" t="s">
        <v>6</v>
      </c>
      <c r="D121" s="16">
        <f t="shared" si="10"/>
        <v>1</v>
      </c>
      <c r="E121" s="17">
        <f t="shared" si="11"/>
        <v>0</v>
      </c>
      <c r="F121" s="17">
        <f t="shared" si="12"/>
        <v>0</v>
      </c>
      <c r="G121" s="17">
        <f t="shared" si="13"/>
        <v>0</v>
      </c>
      <c r="H121" s="21">
        <f t="shared" si="14"/>
        <v>0</v>
      </c>
      <c r="I121" s="21">
        <f t="shared" si="15"/>
        <v>0</v>
      </c>
      <c r="J121" s="21">
        <f t="shared" si="16"/>
        <v>0</v>
      </c>
      <c r="K121" s="21">
        <f t="shared" si="17"/>
        <v>1</v>
      </c>
      <c r="L121" s="27">
        <f t="shared" si="18"/>
        <v>17.612808123951378</v>
      </c>
    </row>
    <row r="122" spans="1:12" ht="18">
      <c r="A122" s="7">
        <v>45411</v>
      </c>
      <c r="B122" s="7" t="str">
        <f t="shared" si="9"/>
        <v>Monday</v>
      </c>
      <c r="C122" s="1" t="s">
        <v>4</v>
      </c>
      <c r="D122" s="16">
        <f t="shared" si="10"/>
        <v>0</v>
      </c>
      <c r="E122" s="17">
        <f t="shared" si="11"/>
        <v>1</v>
      </c>
      <c r="F122" s="17">
        <f t="shared" si="12"/>
        <v>0</v>
      </c>
      <c r="G122" s="17">
        <f t="shared" si="13"/>
        <v>0</v>
      </c>
      <c r="H122" s="21">
        <f t="shared" si="14"/>
        <v>0</v>
      </c>
      <c r="I122" s="21">
        <f t="shared" si="15"/>
        <v>0</v>
      </c>
      <c r="J122" s="21">
        <f t="shared" si="16"/>
        <v>0</v>
      </c>
      <c r="K122" s="21">
        <f t="shared" si="17"/>
        <v>0</v>
      </c>
      <c r="L122" s="27">
        <f t="shared" si="18"/>
        <v>13.302601518488279</v>
      </c>
    </row>
    <row r="123" spans="1:12" ht="18">
      <c r="A123" s="7">
        <v>45412</v>
      </c>
      <c r="B123" s="7" t="str">
        <f t="shared" si="9"/>
        <v>Tuesday</v>
      </c>
      <c r="C123" s="1" t="s">
        <v>4</v>
      </c>
      <c r="D123" s="16">
        <f t="shared" si="10"/>
        <v>0</v>
      </c>
      <c r="E123" s="17">
        <f t="shared" si="11"/>
        <v>0</v>
      </c>
      <c r="F123" s="17">
        <f t="shared" si="12"/>
        <v>1</v>
      </c>
      <c r="G123" s="17">
        <f t="shared" si="13"/>
        <v>0</v>
      </c>
      <c r="H123" s="21">
        <f t="shared" si="14"/>
        <v>0</v>
      </c>
      <c r="I123" s="21">
        <f t="shared" si="15"/>
        <v>0</v>
      </c>
      <c r="J123" s="21">
        <f t="shared" si="16"/>
        <v>0</v>
      </c>
      <c r="K123" s="21">
        <f t="shared" si="17"/>
        <v>0</v>
      </c>
      <c r="L123" s="27">
        <f t="shared" si="18"/>
        <v>13.717827646356623</v>
      </c>
    </row>
    <row r="124" spans="1:12">
      <c r="A124" s="7"/>
      <c r="B124" s="7"/>
    </row>
    <row r="125" spans="1:12">
      <c r="A125" s="7"/>
      <c r="B125" s="7"/>
    </row>
    <row r="126" spans="1:12">
      <c r="A126" s="7"/>
      <c r="B12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4"/>
  <sheetViews>
    <sheetView topLeftCell="A88" zoomScale="70" zoomScaleNormal="70" workbookViewId="0">
      <selection activeCell="G125" sqref="G125"/>
    </sheetView>
  </sheetViews>
  <sheetFormatPr defaultRowHeight="13.8"/>
  <cols>
    <col min="1" max="1" width="9" style="2" bestFit="1" customWidth="1"/>
    <col min="2" max="2" width="9" style="40" customWidth="1"/>
    <col min="3" max="3" width="10" style="2" bestFit="1" customWidth="1"/>
    <col min="4" max="4" width="8.69921875" style="2" bestFit="1" customWidth="1"/>
    <col min="5" max="5" width="5.69921875" style="6" bestFit="1" customWidth="1"/>
    <col min="6" max="6" width="6" style="6" bestFit="1" customWidth="1"/>
    <col min="7" max="7" width="6.5" style="17" bestFit="1" customWidth="1"/>
    <col min="8" max="8" width="8.19921875" style="17" bestFit="1" customWidth="1"/>
    <col min="9" max="9" width="8.796875" style="17" bestFit="1" customWidth="1"/>
    <col min="10" max="10" width="11.3984375" style="17" bestFit="1" customWidth="1"/>
    <col min="11" max="11" width="9.5" style="21" bestFit="1" customWidth="1"/>
    <col min="12" max="12" width="7" style="21" bestFit="1" customWidth="1"/>
    <col min="13" max="13" width="9" style="21" bestFit="1" customWidth="1"/>
    <col min="14" max="14" width="8.09765625" style="21" bestFit="1" customWidth="1"/>
    <col min="15" max="15" width="9.59765625" customWidth="1"/>
    <col min="16" max="16" width="18.296875" bestFit="1" customWidth="1"/>
    <col min="17" max="17" width="12.5" bestFit="1" customWidth="1"/>
    <col min="18" max="18" width="13.796875" bestFit="1" customWidth="1"/>
    <col min="19" max="19" width="12.5" bestFit="1" customWidth="1"/>
    <col min="20" max="20" width="12.19921875" bestFit="1" customWidth="1"/>
    <col min="21" max="21" width="13.69921875" bestFit="1" customWidth="1"/>
    <col min="22" max="24" width="12.5" bestFit="1" customWidth="1"/>
  </cols>
  <sheetData>
    <row r="2" spans="1:21">
      <c r="A2" s="1" t="s">
        <v>0</v>
      </c>
      <c r="B2" s="35" t="s">
        <v>55</v>
      </c>
      <c r="C2" s="1" t="s">
        <v>13</v>
      </c>
      <c r="D2" s="1" t="s">
        <v>1</v>
      </c>
      <c r="E2" s="4" t="s">
        <v>2</v>
      </c>
      <c r="F2" s="4" t="s">
        <v>3</v>
      </c>
      <c r="G2" s="16" t="s">
        <v>14</v>
      </c>
      <c r="H2" s="17" t="s">
        <v>15</v>
      </c>
      <c r="I2" s="17" t="s">
        <v>16</v>
      </c>
      <c r="J2" s="17" t="s">
        <v>17</v>
      </c>
      <c r="K2" s="17" t="s">
        <v>18</v>
      </c>
      <c r="L2" s="17" t="s">
        <v>19</v>
      </c>
      <c r="M2" s="17" t="s">
        <v>20</v>
      </c>
      <c r="N2" s="17" t="s">
        <v>21</v>
      </c>
    </row>
    <row r="3" spans="1:21">
      <c r="A3" s="3">
        <v>45292</v>
      </c>
      <c r="B3" s="38" t="s">
        <v>56</v>
      </c>
      <c r="C3" s="3" t="str">
        <f>TEXT(A3, "dddd")</f>
        <v>Monday</v>
      </c>
      <c r="D3" s="1" t="s">
        <v>4</v>
      </c>
      <c r="E3" s="4">
        <v>31.826249850331749</v>
      </c>
      <c r="F3" s="4">
        <v>14.601633505413499</v>
      </c>
      <c r="G3" s="16">
        <f>IF($D3="Event", 1, 0)</f>
        <v>0</v>
      </c>
      <c r="H3" s="18">
        <f>IF($C3="Monday", 1, 0)</f>
        <v>1</v>
      </c>
      <c r="I3" s="19">
        <f>IF($C3="Tuesday", 1, 0)</f>
        <v>0</v>
      </c>
      <c r="J3" s="18">
        <f>IF($C3="Wednesday", 1, 0)</f>
        <v>0</v>
      </c>
      <c r="K3" s="20">
        <f>IF($C3="Thursday", 1, 0)</f>
        <v>0</v>
      </c>
      <c r="L3" s="21">
        <f>IF($C3="Friday", 1, 0)</f>
        <v>0</v>
      </c>
      <c r="M3" s="21">
        <f>IF($C3="Saturday", 1, 0)</f>
        <v>0</v>
      </c>
      <c r="N3" s="21">
        <f>IF($C3="Sunday", 1, 0)</f>
        <v>0</v>
      </c>
      <c r="P3" t="s">
        <v>22</v>
      </c>
    </row>
    <row r="4" spans="1:21" ht="14.4" thickBot="1">
      <c r="A4" s="3">
        <v>45293</v>
      </c>
      <c r="B4" s="38" t="s">
        <v>56</v>
      </c>
      <c r="C4" s="3" t="str">
        <f t="shared" ref="C4:C67" si="0">TEXT(A4, "dddd")</f>
        <v>Tuesday</v>
      </c>
      <c r="D4" s="1" t="s">
        <v>6</v>
      </c>
      <c r="E4" s="4">
        <v>42.033251143374748</v>
      </c>
      <c r="F4" s="4">
        <v>17.865593839112499</v>
      </c>
      <c r="G4" s="16">
        <f t="shared" ref="G4:G67" si="1">IF($D4="Event", 1, 0)</f>
        <v>1</v>
      </c>
      <c r="H4" s="18">
        <f t="shared" ref="H4:H67" si="2">IF($C4="Monday", 1, 0)</f>
        <v>0</v>
      </c>
      <c r="I4" s="19">
        <f t="shared" ref="I4:I67" si="3">IF($C4="Tuesday", 1, 0)</f>
        <v>1</v>
      </c>
      <c r="J4" s="18">
        <f t="shared" ref="J4:J67" si="4">IF($C4="Wednesday", 1, 0)</f>
        <v>0</v>
      </c>
      <c r="K4" s="20">
        <f t="shared" ref="K4:K67" si="5">IF($C4="Thursday", 1, 0)</f>
        <v>0</v>
      </c>
      <c r="L4" s="21">
        <f t="shared" ref="L4:L67" si="6">IF($C4="Friday", 1, 0)</f>
        <v>0</v>
      </c>
      <c r="M4" s="21">
        <f t="shared" ref="M4:M67" si="7">IF($C4="Saturday", 1, 0)</f>
        <v>0</v>
      </c>
      <c r="N4" s="21">
        <f t="shared" ref="N4:N67" si="8">IF($C4="Sunday", 1, 0)</f>
        <v>0</v>
      </c>
    </row>
    <row r="5" spans="1:21" ht="14.4">
      <c r="A5" s="3">
        <v>45294</v>
      </c>
      <c r="B5" s="38" t="s">
        <v>56</v>
      </c>
      <c r="C5" s="3" t="str">
        <f t="shared" si="0"/>
        <v>Wednesday</v>
      </c>
      <c r="D5" s="1" t="s">
        <v>6</v>
      </c>
      <c r="E5" s="4">
        <v>43.170105545680997</v>
      </c>
      <c r="F5" s="4">
        <v>17.119781044457</v>
      </c>
      <c r="G5" s="16">
        <f t="shared" si="1"/>
        <v>1</v>
      </c>
      <c r="H5" s="18">
        <f t="shared" si="2"/>
        <v>0</v>
      </c>
      <c r="I5" s="19">
        <f t="shared" si="3"/>
        <v>0</v>
      </c>
      <c r="J5" s="18">
        <f t="shared" si="4"/>
        <v>1</v>
      </c>
      <c r="K5" s="20">
        <f t="shared" si="5"/>
        <v>0</v>
      </c>
      <c r="L5" s="21">
        <f t="shared" si="6"/>
        <v>0</v>
      </c>
      <c r="M5" s="21">
        <f t="shared" si="7"/>
        <v>0</v>
      </c>
      <c r="N5" s="21">
        <f t="shared" si="8"/>
        <v>0</v>
      </c>
      <c r="P5" s="25" t="s">
        <v>23</v>
      </c>
      <c r="Q5" s="25"/>
    </row>
    <row r="6" spans="1:21">
      <c r="A6" s="3">
        <v>45295</v>
      </c>
      <c r="B6" s="38" t="s">
        <v>56</v>
      </c>
      <c r="C6" s="3" t="str">
        <f t="shared" si="0"/>
        <v>Thursday</v>
      </c>
      <c r="D6" s="1" t="s">
        <v>6</v>
      </c>
      <c r="E6" s="4">
        <v>43.894944887149244</v>
      </c>
      <c r="F6" s="4">
        <v>17.316489860799997</v>
      </c>
      <c r="G6" s="16">
        <f t="shared" si="1"/>
        <v>1</v>
      </c>
      <c r="H6" s="18">
        <f t="shared" si="2"/>
        <v>0</v>
      </c>
      <c r="I6" s="19">
        <f t="shared" si="3"/>
        <v>0</v>
      </c>
      <c r="J6" s="18">
        <f t="shared" si="4"/>
        <v>0</v>
      </c>
      <c r="K6" s="20">
        <f t="shared" si="5"/>
        <v>1</v>
      </c>
      <c r="L6" s="21">
        <f t="shared" si="6"/>
        <v>0</v>
      </c>
      <c r="M6" s="21">
        <f t="shared" si="7"/>
        <v>0</v>
      </c>
      <c r="N6" s="21">
        <f t="shared" si="8"/>
        <v>0</v>
      </c>
      <c r="P6" s="22" t="s">
        <v>24</v>
      </c>
      <c r="Q6" s="22">
        <v>0.91582164531985888</v>
      </c>
    </row>
    <row r="7" spans="1:21">
      <c r="A7" s="3">
        <v>45296</v>
      </c>
      <c r="B7" s="38" t="s">
        <v>56</v>
      </c>
      <c r="C7" s="3" t="str">
        <f t="shared" si="0"/>
        <v>Friday</v>
      </c>
      <c r="D7" s="1" t="s">
        <v>4</v>
      </c>
      <c r="E7" s="4">
        <v>39.475195154733498</v>
      </c>
      <c r="F7" s="4">
        <v>15.056855706275499</v>
      </c>
      <c r="G7" s="16">
        <f t="shared" si="1"/>
        <v>0</v>
      </c>
      <c r="H7" s="18">
        <f t="shared" si="2"/>
        <v>0</v>
      </c>
      <c r="I7" s="19">
        <f t="shared" si="3"/>
        <v>0</v>
      </c>
      <c r="J7" s="18">
        <f t="shared" si="4"/>
        <v>0</v>
      </c>
      <c r="K7" s="20">
        <f t="shared" si="5"/>
        <v>0</v>
      </c>
      <c r="L7" s="21">
        <f t="shared" si="6"/>
        <v>1</v>
      </c>
      <c r="M7" s="21">
        <f t="shared" si="7"/>
        <v>0</v>
      </c>
      <c r="N7" s="21">
        <f t="shared" si="8"/>
        <v>0</v>
      </c>
      <c r="P7" s="22" t="s">
        <v>25</v>
      </c>
      <c r="Q7" s="22">
        <v>0.83872928603637331</v>
      </c>
    </row>
    <row r="8" spans="1:21">
      <c r="A8" s="3">
        <v>45297</v>
      </c>
      <c r="B8" s="38" t="s">
        <v>56</v>
      </c>
      <c r="C8" s="3" t="str">
        <f t="shared" si="0"/>
        <v>Saturday</v>
      </c>
      <c r="D8" s="1" t="s">
        <v>6</v>
      </c>
      <c r="E8" s="4">
        <v>43.174247027526746</v>
      </c>
      <c r="F8" s="4">
        <v>15.991704296743498</v>
      </c>
      <c r="G8" s="16">
        <f t="shared" si="1"/>
        <v>1</v>
      </c>
      <c r="H8" s="18">
        <f t="shared" si="2"/>
        <v>0</v>
      </c>
      <c r="I8" s="19">
        <f t="shared" si="3"/>
        <v>0</v>
      </c>
      <c r="J8" s="18">
        <f t="shared" si="4"/>
        <v>0</v>
      </c>
      <c r="K8" s="20">
        <f t="shared" si="5"/>
        <v>0</v>
      </c>
      <c r="L8" s="21">
        <f t="shared" si="6"/>
        <v>0</v>
      </c>
      <c r="M8" s="21">
        <f t="shared" si="7"/>
        <v>1</v>
      </c>
      <c r="N8" s="21">
        <f t="shared" si="8"/>
        <v>0</v>
      </c>
      <c r="P8" s="22" t="s">
        <v>26</v>
      </c>
      <c r="Q8" s="22">
        <v>0.82299555784480005</v>
      </c>
    </row>
    <row r="9" spans="1:21">
      <c r="A9" s="3">
        <v>45298</v>
      </c>
      <c r="B9" s="38" t="s">
        <v>56</v>
      </c>
      <c r="C9" s="3" t="str">
        <f t="shared" si="0"/>
        <v>Sunday</v>
      </c>
      <c r="D9" s="1" t="s">
        <v>6</v>
      </c>
      <c r="E9" s="4">
        <v>47.020299658698249</v>
      </c>
      <c r="F9" s="4">
        <v>16.591219766920499</v>
      </c>
      <c r="G9" s="16">
        <f t="shared" si="1"/>
        <v>1</v>
      </c>
      <c r="H9" s="18">
        <f t="shared" si="2"/>
        <v>0</v>
      </c>
      <c r="I9" s="19">
        <f t="shared" si="3"/>
        <v>0</v>
      </c>
      <c r="J9" s="18">
        <f t="shared" si="4"/>
        <v>0</v>
      </c>
      <c r="K9" s="20">
        <f t="shared" si="5"/>
        <v>0</v>
      </c>
      <c r="L9" s="21">
        <f t="shared" si="6"/>
        <v>0</v>
      </c>
      <c r="M9" s="21">
        <f t="shared" si="7"/>
        <v>0</v>
      </c>
      <c r="N9" s="21">
        <f t="shared" si="8"/>
        <v>1</v>
      </c>
      <c r="P9" s="22" t="s">
        <v>27</v>
      </c>
      <c r="Q9" s="22">
        <v>3.4201414773066054</v>
      </c>
    </row>
    <row r="10" spans="1:21" ht="14.4" thickBot="1">
      <c r="A10" s="3">
        <v>45299</v>
      </c>
      <c r="B10" s="38" t="s">
        <v>56</v>
      </c>
      <c r="C10" s="3" t="str">
        <f t="shared" si="0"/>
        <v>Monday</v>
      </c>
      <c r="D10" s="1" t="s">
        <v>6</v>
      </c>
      <c r="E10" s="4">
        <v>40.917548463336246</v>
      </c>
      <c r="F10" s="4">
        <v>15.606005098592998</v>
      </c>
      <c r="G10" s="16">
        <f t="shared" si="1"/>
        <v>1</v>
      </c>
      <c r="H10" s="18">
        <f t="shared" si="2"/>
        <v>1</v>
      </c>
      <c r="I10" s="19">
        <f t="shared" si="3"/>
        <v>0</v>
      </c>
      <c r="J10" s="18">
        <f t="shared" si="4"/>
        <v>0</v>
      </c>
      <c r="K10" s="20">
        <f t="shared" si="5"/>
        <v>0</v>
      </c>
      <c r="L10" s="21">
        <f t="shared" si="6"/>
        <v>0</v>
      </c>
      <c r="M10" s="21">
        <f t="shared" si="7"/>
        <v>0</v>
      </c>
      <c r="N10" s="21">
        <f t="shared" si="8"/>
        <v>0</v>
      </c>
      <c r="P10" s="23" t="s">
        <v>28</v>
      </c>
      <c r="Q10" s="23">
        <v>91</v>
      </c>
    </row>
    <row r="11" spans="1:21">
      <c r="A11" s="3">
        <v>45300</v>
      </c>
      <c r="B11" s="38" t="s">
        <v>56</v>
      </c>
      <c r="C11" s="3" t="str">
        <f t="shared" si="0"/>
        <v>Tuesday</v>
      </c>
      <c r="D11" s="1" t="s">
        <v>4</v>
      </c>
      <c r="E11" s="4">
        <v>38.799985158571744</v>
      </c>
      <c r="F11" s="4">
        <v>15.298911055382497</v>
      </c>
      <c r="G11" s="16">
        <f t="shared" si="1"/>
        <v>0</v>
      </c>
      <c r="H11" s="18">
        <f t="shared" si="2"/>
        <v>0</v>
      </c>
      <c r="I11" s="19">
        <f t="shared" si="3"/>
        <v>1</v>
      </c>
      <c r="J11" s="18">
        <f t="shared" si="4"/>
        <v>0</v>
      </c>
      <c r="K11" s="20">
        <f t="shared" si="5"/>
        <v>0</v>
      </c>
      <c r="L11" s="21">
        <f t="shared" si="6"/>
        <v>0</v>
      </c>
      <c r="M11" s="21">
        <f t="shared" si="7"/>
        <v>0</v>
      </c>
      <c r="N11" s="21">
        <f t="shared" si="8"/>
        <v>0</v>
      </c>
    </row>
    <row r="12" spans="1:21" ht="14.4" thickBot="1">
      <c r="A12" s="3">
        <v>45301</v>
      </c>
      <c r="B12" s="38" t="s">
        <v>56</v>
      </c>
      <c r="C12" s="3" t="str">
        <f t="shared" si="0"/>
        <v>Wednesday</v>
      </c>
      <c r="D12" s="1" t="s">
        <v>4</v>
      </c>
      <c r="E12" s="4">
        <v>37.74220636915075</v>
      </c>
      <c r="F12" s="4">
        <v>15.142614215774499</v>
      </c>
      <c r="G12" s="16">
        <f t="shared" si="1"/>
        <v>0</v>
      </c>
      <c r="H12" s="18">
        <f t="shared" si="2"/>
        <v>0</v>
      </c>
      <c r="I12" s="19">
        <f t="shared" si="3"/>
        <v>0</v>
      </c>
      <c r="J12" s="18">
        <f t="shared" si="4"/>
        <v>1</v>
      </c>
      <c r="K12" s="20">
        <f t="shared" si="5"/>
        <v>0</v>
      </c>
      <c r="L12" s="21">
        <f t="shared" si="6"/>
        <v>0</v>
      </c>
      <c r="M12" s="21">
        <f t="shared" si="7"/>
        <v>0</v>
      </c>
      <c r="N12" s="21">
        <f t="shared" si="8"/>
        <v>0</v>
      </c>
      <c r="P12" t="s">
        <v>29</v>
      </c>
    </row>
    <row r="13" spans="1:21" ht="14.4">
      <c r="A13" s="3">
        <v>45302</v>
      </c>
      <c r="B13" s="38" t="s">
        <v>56</v>
      </c>
      <c r="C13" s="3" t="str">
        <f t="shared" si="0"/>
        <v>Thursday</v>
      </c>
      <c r="D13" s="1" t="s">
        <v>4</v>
      </c>
      <c r="E13" s="4">
        <v>34.139712037440745</v>
      </c>
      <c r="F13" s="4">
        <v>14.581087560779999</v>
      </c>
      <c r="G13" s="16">
        <f t="shared" si="1"/>
        <v>0</v>
      </c>
      <c r="H13" s="18">
        <f t="shared" si="2"/>
        <v>0</v>
      </c>
      <c r="I13" s="19">
        <f t="shared" si="3"/>
        <v>0</v>
      </c>
      <c r="J13" s="18">
        <f t="shared" si="4"/>
        <v>0</v>
      </c>
      <c r="K13" s="20">
        <f t="shared" si="5"/>
        <v>1</v>
      </c>
      <c r="L13" s="21">
        <f t="shared" si="6"/>
        <v>0</v>
      </c>
      <c r="M13" s="21">
        <f t="shared" si="7"/>
        <v>0</v>
      </c>
      <c r="N13" s="21">
        <f t="shared" si="8"/>
        <v>0</v>
      </c>
      <c r="P13" s="24"/>
      <c r="Q13" s="24" t="s">
        <v>34</v>
      </c>
      <c r="R13" s="24" t="s">
        <v>35</v>
      </c>
      <c r="S13" s="24" t="s">
        <v>36</v>
      </c>
      <c r="T13" s="24" t="s">
        <v>37</v>
      </c>
      <c r="U13" s="24" t="s">
        <v>38</v>
      </c>
    </row>
    <row r="14" spans="1:21">
      <c r="A14" s="3">
        <v>45303</v>
      </c>
      <c r="B14" s="38" t="s">
        <v>56</v>
      </c>
      <c r="C14" s="3" t="str">
        <f t="shared" si="0"/>
        <v>Friday</v>
      </c>
      <c r="D14" s="1" t="s">
        <v>6</v>
      </c>
      <c r="E14" s="4">
        <v>49.432007144713999</v>
      </c>
      <c r="F14" s="4">
        <v>18.695661290929998</v>
      </c>
      <c r="G14" s="16">
        <f t="shared" si="1"/>
        <v>1</v>
      </c>
      <c r="H14" s="18">
        <f t="shared" si="2"/>
        <v>0</v>
      </c>
      <c r="I14" s="19">
        <f t="shared" si="3"/>
        <v>0</v>
      </c>
      <c r="J14" s="18">
        <f t="shared" si="4"/>
        <v>0</v>
      </c>
      <c r="K14" s="20">
        <f t="shared" si="5"/>
        <v>0</v>
      </c>
      <c r="L14" s="21">
        <f t="shared" si="6"/>
        <v>1</v>
      </c>
      <c r="M14" s="21">
        <f t="shared" si="7"/>
        <v>0</v>
      </c>
      <c r="N14" s="21">
        <f t="shared" si="8"/>
        <v>0</v>
      </c>
      <c r="P14" s="22" t="s">
        <v>30</v>
      </c>
      <c r="Q14" s="22">
        <v>8</v>
      </c>
      <c r="R14" s="22">
        <v>4988.4806758388459</v>
      </c>
      <c r="S14" s="22">
        <v>623.56008447985573</v>
      </c>
      <c r="T14" s="22">
        <v>53.307726930580863</v>
      </c>
      <c r="U14" s="22">
        <v>2.5623439512325904E-29</v>
      </c>
    </row>
    <row r="15" spans="1:21">
      <c r="A15" s="3">
        <v>45304</v>
      </c>
      <c r="B15" s="38" t="s">
        <v>56</v>
      </c>
      <c r="C15" s="3" t="str">
        <f t="shared" si="0"/>
        <v>Saturday</v>
      </c>
      <c r="D15" s="1" t="s">
        <v>6</v>
      </c>
      <c r="E15" s="4">
        <v>51.836579300243244</v>
      </c>
      <c r="F15" s="4">
        <v>18.980285782009499</v>
      </c>
      <c r="G15" s="16">
        <f t="shared" si="1"/>
        <v>1</v>
      </c>
      <c r="H15" s="18">
        <f t="shared" si="2"/>
        <v>0</v>
      </c>
      <c r="I15" s="19">
        <f t="shared" si="3"/>
        <v>0</v>
      </c>
      <c r="J15" s="18">
        <f t="shared" si="4"/>
        <v>0</v>
      </c>
      <c r="K15" s="20">
        <f t="shared" si="5"/>
        <v>0</v>
      </c>
      <c r="L15" s="21">
        <f t="shared" si="6"/>
        <v>0</v>
      </c>
      <c r="M15" s="21">
        <f t="shared" si="7"/>
        <v>1</v>
      </c>
      <c r="N15" s="21">
        <f t="shared" si="8"/>
        <v>0</v>
      </c>
      <c r="P15" s="22" t="s">
        <v>31</v>
      </c>
      <c r="Q15" s="22">
        <v>82</v>
      </c>
      <c r="R15" s="22">
        <v>959.18415343302684</v>
      </c>
      <c r="S15" s="22">
        <v>11.697367724793009</v>
      </c>
      <c r="T15" s="22"/>
      <c r="U15" s="22"/>
    </row>
    <row r="16" spans="1:21" ht="14.4" thickBot="1">
      <c r="A16" s="3">
        <v>45305</v>
      </c>
      <c r="B16" s="38" t="s">
        <v>56</v>
      </c>
      <c r="C16" s="3" t="str">
        <f t="shared" si="0"/>
        <v>Sunday</v>
      </c>
      <c r="D16" s="1" t="s">
        <v>6</v>
      </c>
      <c r="E16" s="4">
        <v>50.706025298945001</v>
      </c>
      <c r="F16" s="4">
        <v>18.172744325443499</v>
      </c>
      <c r="G16" s="16">
        <f t="shared" si="1"/>
        <v>1</v>
      </c>
      <c r="H16" s="18">
        <f t="shared" si="2"/>
        <v>0</v>
      </c>
      <c r="I16" s="19">
        <f t="shared" si="3"/>
        <v>0</v>
      </c>
      <c r="J16" s="18">
        <f t="shared" si="4"/>
        <v>0</v>
      </c>
      <c r="K16" s="20">
        <f t="shared" si="5"/>
        <v>0</v>
      </c>
      <c r="L16" s="21">
        <f t="shared" si="6"/>
        <v>0</v>
      </c>
      <c r="M16" s="21">
        <f t="shared" si="7"/>
        <v>0</v>
      </c>
      <c r="N16" s="21">
        <f t="shared" si="8"/>
        <v>1</v>
      </c>
      <c r="P16" s="23" t="s">
        <v>32</v>
      </c>
      <c r="Q16" s="23">
        <v>90</v>
      </c>
      <c r="R16" s="23">
        <v>5947.6648292718728</v>
      </c>
      <c r="S16" s="23"/>
      <c r="T16" s="23"/>
      <c r="U16" s="23"/>
    </row>
    <row r="17" spans="1:24" ht="14.4" thickBot="1">
      <c r="A17" s="3">
        <v>45306</v>
      </c>
      <c r="B17" s="38" t="s">
        <v>56</v>
      </c>
      <c r="C17" s="3" t="str">
        <f t="shared" si="0"/>
        <v>Monday</v>
      </c>
      <c r="D17" s="1" t="s">
        <v>6</v>
      </c>
      <c r="E17" s="4">
        <v>43.099116008955747</v>
      </c>
      <c r="F17" s="4">
        <v>16.942804613286498</v>
      </c>
      <c r="G17" s="16">
        <f t="shared" si="1"/>
        <v>1</v>
      </c>
      <c r="H17" s="18">
        <f t="shared" si="2"/>
        <v>1</v>
      </c>
      <c r="I17" s="19">
        <f t="shared" si="3"/>
        <v>0</v>
      </c>
      <c r="J17" s="18">
        <f t="shared" si="4"/>
        <v>0</v>
      </c>
      <c r="K17" s="20">
        <f t="shared" si="5"/>
        <v>0</v>
      </c>
      <c r="L17" s="21">
        <f t="shared" si="6"/>
        <v>0</v>
      </c>
      <c r="M17" s="21">
        <f t="shared" si="7"/>
        <v>0</v>
      </c>
      <c r="N17" s="21">
        <f t="shared" si="8"/>
        <v>0</v>
      </c>
    </row>
    <row r="18" spans="1:24" ht="14.4">
      <c r="A18" s="3">
        <v>45307</v>
      </c>
      <c r="B18" s="38" t="s">
        <v>56</v>
      </c>
      <c r="C18" s="3" t="str">
        <f t="shared" si="0"/>
        <v>Tuesday</v>
      </c>
      <c r="D18" s="1" t="s">
        <v>6</v>
      </c>
      <c r="E18" s="4">
        <v>41.943807348850747</v>
      </c>
      <c r="F18" s="4">
        <v>16.730064653178498</v>
      </c>
      <c r="G18" s="16">
        <f t="shared" si="1"/>
        <v>1</v>
      </c>
      <c r="H18" s="18">
        <f t="shared" si="2"/>
        <v>0</v>
      </c>
      <c r="I18" s="19">
        <f t="shared" si="3"/>
        <v>1</v>
      </c>
      <c r="J18" s="18">
        <f t="shared" si="4"/>
        <v>0</v>
      </c>
      <c r="K18" s="20">
        <f t="shared" si="5"/>
        <v>0</v>
      </c>
      <c r="L18" s="21">
        <f t="shared" si="6"/>
        <v>0</v>
      </c>
      <c r="M18" s="21">
        <f t="shared" si="7"/>
        <v>0</v>
      </c>
      <c r="N18" s="21">
        <f t="shared" si="8"/>
        <v>0</v>
      </c>
      <c r="P18" s="24"/>
      <c r="Q18" s="24" t="s">
        <v>39</v>
      </c>
      <c r="R18" s="24" t="s">
        <v>27</v>
      </c>
      <c r="S18" s="24" t="s">
        <v>40</v>
      </c>
      <c r="T18" s="24" t="s">
        <v>41</v>
      </c>
      <c r="U18" s="24" t="s">
        <v>42</v>
      </c>
      <c r="V18" s="24" t="s">
        <v>43</v>
      </c>
      <c r="W18" s="24" t="s">
        <v>44</v>
      </c>
      <c r="X18" s="24" t="s">
        <v>45</v>
      </c>
    </row>
    <row r="19" spans="1:24">
      <c r="A19" s="3">
        <v>45308</v>
      </c>
      <c r="B19" s="38" t="s">
        <v>56</v>
      </c>
      <c r="C19" s="3" t="str">
        <f t="shared" si="0"/>
        <v>Wednesday</v>
      </c>
      <c r="D19" s="1" t="s">
        <v>6</v>
      </c>
      <c r="E19" s="4">
        <v>44.500802566433244</v>
      </c>
      <c r="F19" s="4">
        <v>17.089696861230497</v>
      </c>
      <c r="G19" s="16">
        <f t="shared" si="1"/>
        <v>1</v>
      </c>
      <c r="H19" s="18">
        <f t="shared" si="2"/>
        <v>0</v>
      </c>
      <c r="I19" s="19">
        <f t="shared" si="3"/>
        <v>0</v>
      </c>
      <c r="J19" s="18">
        <f t="shared" si="4"/>
        <v>1</v>
      </c>
      <c r="K19" s="20">
        <f t="shared" si="5"/>
        <v>0</v>
      </c>
      <c r="L19" s="21">
        <f t="shared" si="6"/>
        <v>0</v>
      </c>
      <c r="M19" s="21">
        <f t="shared" si="7"/>
        <v>0</v>
      </c>
      <c r="N19" s="21">
        <f t="shared" si="8"/>
        <v>0</v>
      </c>
      <c r="P19" s="22" t="s">
        <v>33</v>
      </c>
      <c r="Q19" s="22">
        <v>-3.3858856395354624</v>
      </c>
      <c r="R19" s="22">
        <v>3.8399012356567215</v>
      </c>
      <c r="S19" s="22">
        <v>-0.88176373082064163</v>
      </c>
      <c r="T19" s="22">
        <v>0.38048200835549073</v>
      </c>
      <c r="U19" s="22">
        <v>-11.024672425199027</v>
      </c>
      <c r="V19" s="22">
        <v>4.2529011461281012</v>
      </c>
      <c r="W19" s="22">
        <v>-11.024672425199027</v>
      </c>
      <c r="X19" s="22">
        <v>4.2529011461281012</v>
      </c>
    </row>
    <row r="20" spans="1:24">
      <c r="A20" s="3">
        <v>45309</v>
      </c>
      <c r="B20" s="38" t="s">
        <v>56</v>
      </c>
      <c r="C20" s="3" t="str">
        <f t="shared" si="0"/>
        <v>Thursday</v>
      </c>
      <c r="D20" s="1" t="s">
        <v>6</v>
      </c>
      <c r="E20" s="4">
        <v>49.258904574606248</v>
      </c>
      <c r="F20" s="4">
        <v>16.829447364177497</v>
      </c>
      <c r="G20" s="16">
        <f t="shared" si="1"/>
        <v>1</v>
      </c>
      <c r="H20" s="18">
        <f t="shared" si="2"/>
        <v>0</v>
      </c>
      <c r="I20" s="19">
        <f t="shared" si="3"/>
        <v>0</v>
      </c>
      <c r="J20" s="18">
        <f t="shared" si="4"/>
        <v>0</v>
      </c>
      <c r="K20" s="20">
        <f t="shared" si="5"/>
        <v>1</v>
      </c>
      <c r="L20" s="21">
        <f t="shared" si="6"/>
        <v>0</v>
      </c>
      <c r="M20" s="21">
        <f t="shared" si="7"/>
        <v>0</v>
      </c>
      <c r="N20" s="21">
        <f t="shared" si="8"/>
        <v>0</v>
      </c>
      <c r="P20" s="22" t="s">
        <v>46</v>
      </c>
      <c r="Q20" s="22">
        <v>3.1012309358104422</v>
      </c>
      <c r="R20" s="22">
        <v>0.26757340952097841</v>
      </c>
      <c r="S20" s="22">
        <v>11.590205997533166</v>
      </c>
      <c r="T20" s="22">
        <v>5.8941566669647535E-19</v>
      </c>
      <c r="U20" s="22">
        <v>2.5689421868540565</v>
      </c>
      <c r="V20" s="22">
        <v>3.6335196847668279</v>
      </c>
      <c r="W20" s="22">
        <v>2.5689421868540565</v>
      </c>
      <c r="X20" s="22">
        <v>3.6335196847668279</v>
      </c>
    </row>
    <row r="21" spans="1:24">
      <c r="A21" s="3">
        <v>45310</v>
      </c>
      <c r="B21" s="38" t="s">
        <v>56</v>
      </c>
      <c r="C21" s="3" t="str">
        <f t="shared" si="0"/>
        <v>Friday</v>
      </c>
      <c r="D21" s="1" t="s">
        <v>6</v>
      </c>
      <c r="E21" s="4">
        <v>37.253489927424994</v>
      </c>
      <c r="F21" s="4">
        <v>15.502442352819498</v>
      </c>
      <c r="G21" s="16">
        <f t="shared" si="1"/>
        <v>1</v>
      </c>
      <c r="H21" s="18">
        <f t="shared" si="2"/>
        <v>0</v>
      </c>
      <c r="I21" s="19">
        <f t="shared" si="3"/>
        <v>0</v>
      </c>
      <c r="J21" s="18">
        <f t="shared" si="4"/>
        <v>0</v>
      </c>
      <c r="K21" s="20">
        <f t="shared" si="5"/>
        <v>0</v>
      </c>
      <c r="L21" s="21">
        <f t="shared" si="6"/>
        <v>1</v>
      </c>
      <c r="M21" s="21">
        <f t="shared" si="7"/>
        <v>0</v>
      </c>
      <c r="N21" s="21">
        <f t="shared" si="8"/>
        <v>0</v>
      </c>
      <c r="P21" s="22" t="s">
        <v>47</v>
      </c>
      <c r="Q21" s="22">
        <v>-1.0990236356802199</v>
      </c>
      <c r="R21" s="22">
        <v>1.2787008749047137</v>
      </c>
      <c r="S21" s="22">
        <v>-0.85948454188874857</v>
      </c>
      <c r="T21" s="22">
        <v>0.39257898388241397</v>
      </c>
      <c r="U21" s="22">
        <v>-3.6427670151549356</v>
      </c>
      <c r="V21" s="22">
        <v>1.4447197437944959</v>
      </c>
      <c r="W21" s="22">
        <v>-3.6427670151549356</v>
      </c>
      <c r="X21" s="22">
        <v>1.4447197437944959</v>
      </c>
    </row>
    <row r="22" spans="1:24">
      <c r="A22" s="3">
        <v>45311</v>
      </c>
      <c r="B22" s="38" t="s">
        <v>56</v>
      </c>
      <c r="C22" s="3" t="str">
        <f t="shared" si="0"/>
        <v>Saturday</v>
      </c>
      <c r="D22" s="1" t="s">
        <v>6</v>
      </c>
      <c r="E22" s="4">
        <v>38.228388541954999</v>
      </c>
      <c r="F22" s="4">
        <v>16.085586722965498</v>
      </c>
      <c r="G22" s="16">
        <f t="shared" si="1"/>
        <v>1</v>
      </c>
      <c r="H22" s="18">
        <f t="shared" si="2"/>
        <v>0</v>
      </c>
      <c r="I22" s="19">
        <f t="shared" si="3"/>
        <v>0</v>
      </c>
      <c r="J22" s="18">
        <f t="shared" si="4"/>
        <v>0</v>
      </c>
      <c r="K22" s="20">
        <f t="shared" si="5"/>
        <v>0</v>
      </c>
      <c r="L22" s="21">
        <f t="shared" si="6"/>
        <v>0</v>
      </c>
      <c r="M22" s="21">
        <f t="shared" si="7"/>
        <v>1</v>
      </c>
      <c r="N22" s="21">
        <f t="shared" si="8"/>
        <v>0</v>
      </c>
      <c r="P22" s="22" t="s">
        <v>48</v>
      </c>
      <c r="Q22" s="22">
        <v>-4.4962220939725519</v>
      </c>
      <c r="R22" s="22">
        <v>1.3673150083522758</v>
      </c>
      <c r="S22" s="22">
        <v>-3.2883586200014436</v>
      </c>
      <c r="T22" s="22">
        <v>1.4856784986100736E-3</v>
      </c>
      <c r="U22" s="22">
        <v>-7.2162472135390789</v>
      </c>
      <c r="V22" s="22">
        <v>-1.7761969744060244</v>
      </c>
      <c r="W22" s="22">
        <v>-7.2162472135390789</v>
      </c>
      <c r="X22" s="22">
        <v>-1.7761969744060244</v>
      </c>
    </row>
    <row r="23" spans="1:24">
      <c r="A23" s="3">
        <v>45312</v>
      </c>
      <c r="B23" s="38" t="s">
        <v>56</v>
      </c>
      <c r="C23" s="3" t="str">
        <f t="shared" si="0"/>
        <v>Sunday</v>
      </c>
      <c r="D23" s="1" t="s">
        <v>6</v>
      </c>
      <c r="E23" s="4">
        <v>41.360555411518995</v>
      </c>
      <c r="F23" s="4">
        <v>16.089289261916001</v>
      </c>
      <c r="G23" s="16">
        <f t="shared" si="1"/>
        <v>1</v>
      </c>
      <c r="H23" s="18">
        <f t="shared" si="2"/>
        <v>0</v>
      </c>
      <c r="I23" s="19">
        <f t="shared" si="3"/>
        <v>0</v>
      </c>
      <c r="J23" s="18">
        <f t="shared" si="4"/>
        <v>0</v>
      </c>
      <c r="K23" s="20">
        <f t="shared" si="5"/>
        <v>0</v>
      </c>
      <c r="L23" s="21">
        <f t="shared" si="6"/>
        <v>0</v>
      </c>
      <c r="M23" s="21">
        <f t="shared" si="7"/>
        <v>0</v>
      </c>
      <c r="N23" s="21">
        <f t="shared" si="8"/>
        <v>1</v>
      </c>
      <c r="P23" s="22" t="s">
        <v>49</v>
      </c>
      <c r="Q23" s="22">
        <v>-4.9415541667879257</v>
      </c>
      <c r="R23" s="22">
        <v>1.3729436551908591</v>
      </c>
      <c r="S23" s="22">
        <v>-3.5992403243241453</v>
      </c>
      <c r="T23" s="22">
        <v>5.4487705836313456E-4</v>
      </c>
      <c r="U23" s="22">
        <v>-7.6727764579620148</v>
      </c>
      <c r="V23" s="22">
        <v>-2.2103318756138366</v>
      </c>
      <c r="W23" s="22">
        <v>-7.6727764579620148</v>
      </c>
      <c r="X23" s="22">
        <v>-2.2103318756138366</v>
      </c>
    </row>
    <row r="24" spans="1:24">
      <c r="A24" s="3">
        <v>45313</v>
      </c>
      <c r="B24" s="38" t="s">
        <v>56</v>
      </c>
      <c r="C24" s="3" t="str">
        <f t="shared" si="0"/>
        <v>Monday</v>
      </c>
      <c r="D24" s="1" t="s">
        <v>6</v>
      </c>
      <c r="E24" s="4">
        <v>37.146498926484</v>
      </c>
      <c r="F24" s="4">
        <v>13.996232380188498</v>
      </c>
      <c r="G24" s="16">
        <f t="shared" si="1"/>
        <v>1</v>
      </c>
      <c r="H24" s="18">
        <f t="shared" si="2"/>
        <v>1</v>
      </c>
      <c r="I24" s="19">
        <f t="shared" si="3"/>
        <v>0</v>
      </c>
      <c r="J24" s="18">
        <f t="shared" si="4"/>
        <v>0</v>
      </c>
      <c r="K24" s="20">
        <f t="shared" si="5"/>
        <v>0</v>
      </c>
      <c r="L24" s="21">
        <f t="shared" si="6"/>
        <v>0</v>
      </c>
      <c r="M24" s="21">
        <f t="shared" si="7"/>
        <v>0</v>
      </c>
      <c r="N24" s="21">
        <f t="shared" si="8"/>
        <v>0</v>
      </c>
      <c r="P24" s="22" t="s">
        <v>50</v>
      </c>
      <c r="Q24" s="22">
        <v>-4.905604758741112</v>
      </c>
      <c r="R24" s="22">
        <v>1.3729246437678888</v>
      </c>
      <c r="S24" s="22">
        <v>-3.573105618730863</v>
      </c>
      <c r="T24" s="22">
        <v>5.9409822113356745E-4</v>
      </c>
      <c r="U24" s="22">
        <v>-7.6367892301386888</v>
      </c>
      <c r="V24" s="22">
        <v>-2.1744202873435352</v>
      </c>
      <c r="W24" s="22">
        <v>-7.6367892301386888</v>
      </c>
      <c r="X24" s="22">
        <v>-2.1744202873435352</v>
      </c>
    </row>
    <row r="25" spans="1:24">
      <c r="A25" s="3">
        <v>45314</v>
      </c>
      <c r="B25" s="38" t="s">
        <v>56</v>
      </c>
      <c r="C25" s="3" t="str">
        <f t="shared" si="0"/>
        <v>Tuesday</v>
      </c>
      <c r="D25" s="1" t="s">
        <v>4</v>
      </c>
      <c r="E25" s="4">
        <v>31.315330391149999</v>
      </c>
      <c r="F25" s="4">
        <v>13.161760418657499</v>
      </c>
      <c r="G25" s="16">
        <f t="shared" si="1"/>
        <v>0</v>
      </c>
      <c r="H25" s="18">
        <f t="shared" si="2"/>
        <v>0</v>
      </c>
      <c r="I25" s="19">
        <f t="shared" si="3"/>
        <v>1</v>
      </c>
      <c r="J25" s="18">
        <f t="shared" si="4"/>
        <v>0</v>
      </c>
      <c r="K25" s="20">
        <f t="shared" si="5"/>
        <v>0</v>
      </c>
      <c r="L25" s="21">
        <f t="shared" si="6"/>
        <v>0</v>
      </c>
      <c r="M25" s="21">
        <f t="shared" si="7"/>
        <v>0</v>
      </c>
      <c r="N25" s="21">
        <f t="shared" si="8"/>
        <v>0</v>
      </c>
      <c r="P25" s="22" t="s">
        <v>51</v>
      </c>
      <c r="Q25" s="22">
        <v>-5.3267608776437729</v>
      </c>
      <c r="R25" s="22">
        <v>1.3617706605551374</v>
      </c>
      <c r="S25" s="22">
        <v>-3.9116431510371017</v>
      </c>
      <c r="T25" s="22">
        <v>1.882098214555196E-4</v>
      </c>
      <c r="U25" s="22">
        <v>-8.0357565232502335</v>
      </c>
      <c r="V25" s="22">
        <v>-2.6177652320373124</v>
      </c>
      <c r="W25" s="22">
        <v>-8.0357565232502335</v>
      </c>
      <c r="X25" s="22">
        <v>-2.6177652320373124</v>
      </c>
    </row>
    <row r="26" spans="1:24">
      <c r="A26" s="3">
        <v>45315</v>
      </c>
      <c r="B26" s="38" t="s">
        <v>56</v>
      </c>
      <c r="C26" s="3" t="str">
        <f t="shared" si="0"/>
        <v>Wednesday</v>
      </c>
      <c r="D26" s="1" t="s">
        <v>4</v>
      </c>
      <c r="E26" s="4">
        <v>32.011558394517998</v>
      </c>
      <c r="F26" s="4">
        <v>13.161587845438499</v>
      </c>
      <c r="G26" s="16">
        <f t="shared" si="1"/>
        <v>0</v>
      </c>
      <c r="H26" s="18">
        <f t="shared" si="2"/>
        <v>0</v>
      </c>
      <c r="I26" s="19">
        <f t="shared" si="3"/>
        <v>0</v>
      </c>
      <c r="J26" s="18">
        <f t="shared" si="4"/>
        <v>1</v>
      </c>
      <c r="K26" s="20">
        <f t="shared" si="5"/>
        <v>0</v>
      </c>
      <c r="L26" s="21">
        <f t="shared" si="6"/>
        <v>0</v>
      </c>
      <c r="M26" s="21">
        <f t="shared" si="7"/>
        <v>0</v>
      </c>
      <c r="N26" s="21">
        <f t="shared" si="8"/>
        <v>0</v>
      </c>
      <c r="P26" s="22" t="s">
        <v>52</v>
      </c>
      <c r="Q26" s="22">
        <v>-3.9115393090441177</v>
      </c>
      <c r="R26" s="22">
        <v>1.3478753063569999</v>
      </c>
      <c r="S26" s="22">
        <v>-2.9020038356634918</v>
      </c>
      <c r="T26" s="22">
        <v>4.7602782786496604E-3</v>
      </c>
      <c r="U26" s="22">
        <v>-6.5928926686862379</v>
      </c>
      <c r="V26" s="22">
        <v>-1.2301859494019975</v>
      </c>
      <c r="W26" s="22">
        <v>-6.5928926686862379</v>
      </c>
      <c r="X26" s="22">
        <v>-1.2301859494019975</v>
      </c>
    </row>
    <row r="27" spans="1:24" ht="14.4" thickBot="1">
      <c r="A27" s="3">
        <v>45316</v>
      </c>
      <c r="B27" s="38" t="s">
        <v>56</v>
      </c>
      <c r="C27" s="3" t="str">
        <f t="shared" si="0"/>
        <v>Thursday</v>
      </c>
      <c r="D27" s="1" t="s">
        <v>4</v>
      </c>
      <c r="E27" s="4">
        <v>32.571578656007247</v>
      </c>
      <c r="F27" s="4">
        <v>12.682933315539499</v>
      </c>
      <c r="G27" s="16">
        <f t="shared" si="1"/>
        <v>0</v>
      </c>
      <c r="H27" s="18">
        <f t="shared" si="2"/>
        <v>0</v>
      </c>
      <c r="I27" s="19">
        <f t="shared" si="3"/>
        <v>0</v>
      </c>
      <c r="J27" s="18">
        <f t="shared" si="4"/>
        <v>0</v>
      </c>
      <c r="K27" s="20">
        <f t="shared" si="5"/>
        <v>1</v>
      </c>
      <c r="L27" s="21">
        <f t="shared" si="6"/>
        <v>0</v>
      </c>
      <c r="M27" s="21">
        <f t="shared" si="7"/>
        <v>0</v>
      </c>
      <c r="N27" s="21">
        <f t="shared" si="8"/>
        <v>0</v>
      </c>
      <c r="P27" s="23" t="s">
        <v>53</v>
      </c>
      <c r="Q27" s="23">
        <v>-2.1907695081128091</v>
      </c>
      <c r="R27" s="23">
        <v>1.344309280291107</v>
      </c>
      <c r="S27" s="23">
        <v>-1.6296618198145618</v>
      </c>
      <c r="T27" s="23">
        <v>0.10700875126009306</v>
      </c>
      <c r="U27" s="23">
        <v>-4.865028905926815</v>
      </c>
      <c r="V27" s="23">
        <v>0.48348988970119722</v>
      </c>
      <c r="W27" s="23">
        <v>-4.865028905926815</v>
      </c>
      <c r="X27" s="23">
        <v>0.48348988970119722</v>
      </c>
    </row>
    <row r="28" spans="1:24">
      <c r="A28" s="3">
        <v>45317</v>
      </c>
      <c r="B28" s="38" t="s">
        <v>56</v>
      </c>
      <c r="C28" s="3" t="str">
        <f t="shared" si="0"/>
        <v>Friday</v>
      </c>
      <c r="D28" s="1" t="s">
        <v>4</v>
      </c>
      <c r="E28" s="4">
        <v>34.771603618048999</v>
      </c>
      <c r="F28" s="4">
        <v>12.230679893061499</v>
      </c>
      <c r="G28" s="16">
        <f t="shared" si="1"/>
        <v>0</v>
      </c>
      <c r="H28" s="18">
        <f t="shared" si="2"/>
        <v>0</v>
      </c>
      <c r="I28" s="19">
        <f t="shared" si="3"/>
        <v>0</v>
      </c>
      <c r="J28" s="18">
        <f t="shared" si="4"/>
        <v>0</v>
      </c>
      <c r="K28" s="20">
        <f t="shared" si="5"/>
        <v>0</v>
      </c>
      <c r="L28" s="21">
        <f t="shared" si="6"/>
        <v>1</v>
      </c>
      <c r="M28" s="21">
        <f t="shared" si="7"/>
        <v>0</v>
      </c>
      <c r="N28" s="21">
        <f t="shared" si="8"/>
        <v>0</v>
      </c>
    </row>
    <row r="29" spans="1:24">
      <c r="A29" s="3">
        <v>45318</v>
      </c>
      <c r="B29" s="38" t="s">
        <v>56</v>
      </c>
      <c r="C29" s="3" t="str">
        <f t="shared" si="0"/>
        <v>Saturday</v>
      </c>
      <c r="D29" s="1" t="s">
        <v>4</v>
      </c>
      <c r="E29" s="4">
        <v>33.186308908702749</v>
      </c>
      <c r="F29" s="4">
        <v>11.983043162739998</v>
      </c>
      <c r="G29" s="16">
        <f t="shared" si="1"/>
        <v>0</v>
      </c>
      <c r="H29" s="18">
        <f t="shared" si="2"/>
        <v>0</v>
      </c>
      <c r="I29" s="19">
        <f t="shared" si="3"/>
        <v>0</v>
      </c>
      <c r="J29" s="18">
        <f t="shared" si="4"/>
        <v>0</v>
      </c>
      <c r="K29" s="20">
        <f t="shared" si="5"/>
        <v>0</v>
      </c>
      <c r="L29" s="21">
        <f t="shared" si="6"/>
        <v>0</v>
      </c>
      <c r="M29" s="21">
        <f t="shared" si="7"/>
        <v>1</v>
      </c>
      <c r="N29" s="21">
        <f t="shared" si="8"/>
        <v>0</v>
      </c>
    </row>
    <row r="30" spans="1:24">
      <c r="A30" s="3">
        <v>45319</v>
      </c>
      <c r="B30" s="38" t="s">
        <v>56</v>
      </c>
      <c r="C30" s="3" t="str">
        <f t="shared" si="0"/>
        <v>Sunday</v>
      </c>
      <c r="D30" s="1" t="s">
        <v>4</v>
      </c>
      <c r="E30" s="4">
        <v>35.032102668215494</v>
      </c>
      <c r="F30" s="4">
        <v>12.114683441490499</v>
      </c>
      <c r="G30" s="16">
        <f t="shared" si="1"/>
        <v>0</v>
      </c>
      <c r="H30" s="18">
        <f t="shared" si="2"/>
        <v>0</v>
      </c>
      <c r="I30" s="19">
        <f t="shared" si="3"/>
        <v>0</v>
      </c>
      <c r="J30" s="18">
        <f t="shared" si="4"/>
        <v>0</v>
      </c>
      <c r="K30" s="20">
        <f t="shared" si="5"/>
        <v>0</v>
      </c>
      <c r="L30" s="21">
        <f t="shared" si="6"/>
        <v>0</v>
      </c>
      <c r="M30" s="21">
        <f t="shared" si="7"/>
        <v>0</v>
      </c>
      <c r="N30" s="21">
        <f t="shared" si="8"/>
        <v>1</v>
      </c>
    </row>
    <row r="31" spans="1:24">
      <c r="A31" s="3">
        <v>45320</v>
      </c>
      <c r="B31" s="38" t="s">
        <v>56</v>
      </c>
      <c r="C31" s="3" t="str">
        <f t="shared" si="0"/>
        <v>Monday</v>
      </c>
      <c r="D31" s="1" t="s">
        <v>4</v>
      </c>
      <c r="E31" s="4">
        <v>31.818456999719999</v>
      </c>
      <c r="F31" s="4">
        <v>12.116556444811</v>
      </c>
      <c r="G31" s="16">
        <f t="shared" si="1"/>
        <v>0</v>
      </c>
      <c r="H31" s="18">
        <f t="shared" si="2"/>
        <v>1</v>
      </c>
      <c r="I31" s="19">
        <f t="shared" si="3"/>
        <v>0</v>
      </c>
      <c r="J31" s="18">
        <f t="shared" si="4"/>
        <v>0</v>
      </c>
      <c r="K31" s="20">
        <f t="shared" si="5"/>
        <v>0</v>
      </c>
      <c r="L31" s="21">
        <f t="shared" si="6"/>
        <v>0</v>
      </c>
      <c r="M31" s="21">
        <f t="shared" si="7"/>
        <v>0</v>
      </c>
      <c r="N31" s="21">
        <f t="shared" si="8"/>
        <v>0</v>
      </c>
    </row>
    <row r="32" spans="1:24">
      <c r="A32" s="3">
        <v>45321</v>
      </c>
      <c r="B32" s="38" t="s">
        <v>56</v>
      </c>
      <c r="C32" s="3" t="str">
        <f t="shared" si="0"/>
        <v>Tuesday</v>
      </c>
      <c r="D32" s="1" t="s">
        <v>4</v>
      </c>
      <c r="E32" s="4">
        <v>32.659824805787494</v>
      </c>
      <c r="F32" s="4">
        <v>13.030270006123498</v>
      </c>
      <c r="G32" s="16">
        <f t="shared" si="1"/>
        <v>0</v>
      </c>
      <c r="H32" s="18">
        <f t="shared" si="2"/>
        <v>0</v>
      </c>
      <c r="I32" s="19">
        <f t="shared" si="3"/>
        <v>1</v>
      </c>
      <c r="J32" s="18">
        <f t="shared" si="4"/>
        <v>0</v>
      </c>
      <c r="K32" s="20">
        <f t="shared" si="5"/>
        <v>0</v>
      </c>
      <c r="L32" s="21">
        <f t="shared" si="6"/>
        <v>0</v>
      </c>
      <c r="M32" s="21">
        <f t="shared" si="7"/>
        <v>0</v>
      </c>
      <c r="N32" s="21">
        <f t="shared" si="8"/>
        <v>0</v>
      </c>
    </row>
    <row r="33" spans="1:14">
      <c r="A33" s="3">
        <v>45322</v>
      </c>
      <c r="B33" s="38" t="s">
        <v>56</v>
      </c>
      <c r="C33" s="3" t="str">
        <f t="shared" si="0"/>
        <v>Wednesday</v>
      </c>
      <c r="D33" s="1" t="s">
        <v>4</v>
      </c>
      <c r="E33" s="4">
        <v>35.264164104574249</v>
      </c>
      <c r="F33" s="4">
        <v>13.699093086873999</v>
      </c>
      <c r="G33" s="16">
        <f t="shared" si="1"/>
        <v>0</v>
      </c>
      <c r="H33" s="18">
        <f t="shared" si="2"/>
        <v>0</v>
      </c>
      <c r="I33" s="19">
        <f t="shared" si="3"/>
        <v>0</v>
      </c>
      <c r="J33" s="18">
        <f t="shared" si="4"/>
        <v>1</v>
      </c>
      <c r="K33" s="20">
        <f t="shared" si="5"/>
        <v>0</v>
      </c>
      <c r="L33" s="21">
        <f t="shared" si="6"/>
        <v>0</v>
      </c>
      <c r="M33" s="21">
        <f t="shared" si="7"/>
        <v>0</v>
      </c>
      <c r="N33" s="21">
        <f t="shared" si="8"/>
        <v>0</v>
      </c>
    </row>
    <row r="34" spans="1:14">
      <c r="A34" s="3">
        <v>45323</v>
      </c>
      <c r="B34" s="38" t="s">
        <v>60</v>
      </c>
      <c r="C34" s="3" t="str">
        <f t="shared" si="0"/>
        <v>Thursday</v>
      </c>
      <c r="D34" s="1" t="s">
        <v>4</v>
      </c>
      <c r="E34" s="4">
        <v>38.700113168562496</v>
      </c>
      <c r="F34" s="4">
        <v>15.803182976730497</v>
      </c>
      <c r="G34" s="16">
        <f t="shared" si="1"/>
        <v>0</v>
      </c>
      <c r="H34" s="18">
        <f t="shared" si="2"/>
        <v>0</v>
      </c>
      <c r="I34" s="19">
        <f t="shared" si="3"/>
        <v>0</v>
      </c>
      <c r="J34" s="18">
        <f t="shared" si="4"/>
        <v>0</v>
      </c>
      <c r="K34" s="20">
        <f t="shared" si="5"/>
        <v>1</v>
      </c>
      <c r="L34" s="21">
        <f t="shared" si="6"/>
        <v>0</v>
      </c>
      <c r="M34" s="21">
        <f t="shared" si="7"/>
        <v>0</v>
      </c>
      <c r="N34" s="21">
        <f t="shared" si="8"/>
        <v>0</v>
      </c>
    </row>
    <row r="35" spans="1:14">
      <c r="A35" s="3">
        <v>45324</v>
      </c>
      <c r="B35" s="38" t="s">
        <v>60</v>
      </c>
      <c r="C35" s="3" t="str">
        <f t="shared" si="0"/>
        <v>Friday</v>
      </c>
      <c r="D35" s="1" t="s">
        <v>6</v>
      </c>
      <c r="E35" s="4">
        <v>43.301963336562999</v>
      </c>
      <c r="F35" s="4">
        <v>17.958868366438999</v>
      </c>
      <c r="G35" s="16">
        <f t="shared" si="1"/>
        <v>1</v>
      </c>
      <c r="H35" s="18">
        <f t="shared" si="2"/>
        <v>0</v>
      </c>
      <c r="I35" s="19">
        <f t="shared" si="3"/>
        <v>0</v>
      </c>
      <c r="J35" s="18">
        <f t="shared" si="4"/>
        <v>0</v>
      </c>
      <c r="K35" s="20">
        <f t="shared" si="5"/>
        <v>0</v>
      </c>
      <c r="L35" s="21">
        <f t="shared" si="6"/>
        <v>1</v>
      </c>
      <c r="M35" s="21">
        <f t="shared" si="7"/>
        <v>0</v>
      </c>
      <c r="N35" s="21">
        <f t="shared" si="8"/>
        <v>0</v>
      </c>
    </row>
    <row r="36" spans="1:14">
      <c r="A36" s="3">
        <v>45325</v>
      </c>
      <c r="B36" s="38" t="s">
        <v>60</v>
      </c>
      <c r="C36" s="3" t="str">
        <f t="shared" si="0"/>
        <v>Saturday</v>
      </c>
      <c r="D36" s="1" t="s">
        <v>6</v>
      </c>
      <c r="E36" s="4">
        <v>43.657504314969998</v>
      </c>
      <c r="F36" s="4">
        <v>16.5582530919195</v>
      </c>
      <c r="G36" s="16">
        <f t="shared" si="1"/>
        <v>1</v>
      </c>
      <c r="H36" s="18">
        <f t="shared" si="2"/>
        <v>0</v>
      </c>
      <c r="I36" s="19">
        <f t="shared" si="3"/>
        <v>0</v>
      </c>
      <c r="J36" s="18">
        <f t="shared" si="4"/>
        <v>0</v>
      </c>
      <c r="K36" s="20">
        <f t="shared" si="5"/>
        <v>0</v>
      </c>
      <c r="L36" s="21">
        <f t="shared" si="6"/>
        <v>0</v>
      </c>
      <c r="M36" s="21">
        <f t="shared" si="7"/>
        <v>1</v>
      </c>
      <c r="N36" s="21">
        <f t="shared" si="8"/>
        <v>0</v>
      </c>
    </row>
    <row r="37" spans="1:14">
      <c r="A37" s="3">
        <v>45326</v>
      </c>
      <c r="B37" s="38" t="s">
        <v>60</v>
      </c>
      <c r="C37" s="3" t="str">
        <f t="shared" si="0"/>
        <v>Sunday</v>
      </c>
      <c r="D37" s="1" t="s">
        <v>6</v>
      </c>
      <c r="E37" s="4">
        <v>49.695474248095991</v>
      </c>
      <c r="F37" s="4">
        <v>17.442727170498497</v>
      </c>
      <c r="G37" s="16">
        <f t="shared" si="1"/>
        <v>1</v>
      </c>
      <c r="H37" s="18">
        <f t="shared" si="2"/>
        <v>0</v>
      </c>
      <c r="I37" s="19">
        <f t="shared" si="3"/>
        <v>0</v>
      </c>
      <c r="J37" s="18">
        <f t="shared" si="4"/>
        <v>0</v>
      </c>
      <c r="K37" s="20">
        <f t="shared" si="5"/>
        <v>0</v>
      </c>
      <c r="L37" s="21">
        <f t="shared" si="6"/>
        <v>0</v>
      </c>
      <c r="M37" s="21">
        <f t="shared" si="7"/>
        <v>0</v>
      </c>
      <c r="N37" s="21">
        <f t="shared" si="8"/>
        <v>1</v>
      </c>
    </row>
    <row r="38" spans="1:14">
      <c r="A38" s="3">
        <v>45327</v>
      </c>
      <c r="B38" s="38" t="s">
        <v>60</v>
      </c>
      <c r="C38" s="3" t="str">
        <f t="shared" si="0"/>
        <v>Monday</v>
      </c>
      <c r="D38" s="1" t="s">
        <v>4</v>
      </c>
      <c r="E38" s="4">
        <v>39.875287991170744</v>
      </c>
      <c r="F38" s="4">
        <v>15.644293646208498</v>
      </c>
      <c r="G38" s="16">
        <f t="shared" si="1"/>
        <v>0</v>
      </c>
      <c r="H38" s="18">
        <f t="shared" si="2"/>
        <v>1</v>
      </c>
      <c r="I38" s="19">
        <f t="shared" si="3"/>
        <v>0</v>
      </c>
      <c r="J38" s="18">
        <f t="shared" si="4"/>
        <v>0</v>
      </c>
      <c r="K38" s="20">
        <f t="shared" si="5"/>
        <v>0</v>
      </c>
      <c r="L38" s="21">
        <f t="shared" si="6"/>
        <v>0</v>
      </c>
      <c r="M38" s="21">
        <f t="shared" si="7"/>
        <v>0</v>
      </c>
      <c r="N38" s="21">
        <f t="shared" si="8"/>
        <v>0</v>
      </c>
    </row>
    <row r="39" spans="1:14">
      <c r="A39" s="3">
        <v>45328</v>
      </c>
      <c r="B39" s="38" t="s">
        <v>60</v>
      </c>
      <c r="C39" s="3" t="str">
        <f t="shared" si="0"/>
        <v>Tuesday</v>
      </c>
      <c r="D39" s="1" t="s">
        <v>6</v>
      </c>
      <c r="E39" s="4">
        <v>49.279670944807002</v>
      </c>
      <c r="F39" s="4">
        <v>16.770963857309997</v>
      </c>
      <c r="G39" s="16">
        <f t="shared" si="1"/>
        <v>1</v>
      </c>
      <c r="H39" s="18">
        <f t="shared" si="2"/>
        <v>0</v>
      </c>
      <c r="I39" s="19">
        <f t="shared" si="3"/>
        <v>1</v>
      </c>
      <c r="J39" s="18">
        <f t="shared" si="4"/>
        <v>0</v>
      </c>
      <c r="K39" s="20">
        <f t="shared" si="5"/>
        <v>0</v>
      </c>
      <c r="L39" s="21">
        <f t="shared" si="6"/>
        <v>0</v>
      </c>
      <c r="M39" s="21">
        <f t="shared" si="7"/>
        <v>0</v>
      </c>
      <c r="N39" s="21">
        <f t="shared" si="8"/>
        <v>0</v>
      </c>
    </row>
    <row r="40" spans="1:14">
      <c r="A40" s="3">
        <v>45329</v>
      </c>
      <c r="B40" s="38" t="s">
        <v>60</v>
      </c>
      <c r="C40" s="3" t="str">
        <f t="shared" si="0"/>
        <v>Wednesday</v>
      </c>
      <c r="D40" s="1" t="s">
        <v>6</v>
      </c>
      <c r="E40" s="4">
        <v>46.2486126663525</v>
      </c>
      <c r="F40" s="4">
        <v>16.837206022545999</v>
      </c>
      <c r="G40" s="16">
        <f t="shared" si="1"/>
        <v>1</v>
      </c>
      <c r="H40" s="18">
        <f t="shared" si="2"/>
        <v>0</v>
      </c>
      <c r="I40" s="19">
        <f t="shared" si="3"/>
        <v>0</v>
      </c>
      <c r="J40" s="18">
        <f t="shared" si="4"/>
        <v>1</v>
      </c>
      <c r="K40" s="20">
        <f t="shared" si="5"/>
        <v>0</v>
      </c>
      <c r="L40" s="21">
        <f t="shared" si="6"/>
        <v>0</v>
      </c>
      <c r="M40" s="21">
        <f t="shared" si="7"/>
        <v>0</v>
      </c>
      <c r="N40" s="21">
        <f t="shared" si="8"/>
        <v>0</v>
      </c>
    </row>
    <row r="41" spans="1:14">
      <c r="A41" s="3">
        <v>45330</v>
      </c>
      <c r="B41" s="38" t="s">
        <v>60</v>
      </c>
      <c r="C41" s="3" t="str">
        <f t="shared" si="0"/>
        <v>Thursday</v>
      </c>
      <c r="D41" s="1" t="s">
        <v>6</v>
      </c>
      <c r="E41" s="4">
        <v>44.54211525606425</v>
      </c>
      <c r="F41" s="4">
        <v>18.054256591312498</v>
      </c>
      <c r="G41" s="16">
        <f t="shared" si="1"/>
        <v>1</v>
      </c>
      <c r="H41" s="18">
        <f t="shared" si="2"/>
        <v>0</v>
      </c>
      <c r="I41" s="19">
        <f t="shared" si="3"/>
        <v>0</v>
      </c>
      <c r="J41" s="18">
        <f t="shared" si="4"/>
        <v>0</v>
      </c>
      <c r="K41" s="20">
        <f t="shared" si="5"/>
        <v>1</v>
      </c>
      <c r="L41" s="21">
        <f t="shared" si="6"/>
        <v>0</v>
      </c>
      <c r="M41" s="21">
        <f t="shared" si="7"/>
        <v>0</v>
      </c>
      <c r="N41" s="21">
        <f t="shared" si="8"/>
        <v>0</v>
      </c>
    </row>
    <row r="42" spans="1:14">
      <c r="A42" s="3">
        <v>45331</v>
      </c>
      <c r="B42" s="38" t="s">
        <v>60</v>
      </c>
      <c r="C42" s="3" t="str">
        <f t="shared" si="0"/>
        <v>Friday</v>
      </c>
      <c r="D42" s="1" t="s">
        <v>6</v>
      </c>
      <c r="E42" s="4">
        <v>42.549161754123745</v>
      </c>
      <c r="F42" s="4">
        <v>17.813206838030499</v>
      </c>
      <c r="G42" s="16">
        <f t="shared" si="1"/>
        <v>1</v>
      </c>
      <c r="H42" s="18">
        <f t="shared" si="2"/>
        <v>0</v>
      </c>
      <c r="I42" s="19">
        <f t="shared" si="3"/>
        <v>0</v>
      </c>
      <c r="J42" s="18">
        <f t="shared" si="4"/>
        <v>0</v>
      </c>
      <c r="K42" s="20">
        <f t="shared" si="5"/>
        <v>0</v>
      </c>
      <c r="L42" s="21">
        <f t="shared" si="6"/>
        <v>1</v>
      </c>
      <c r="M42" s="21">
        <f t="shared" si="7"/>
        <v>0</v>
      </c>
      <c r="N42" s="21">
        <f t="shared" si="8"/>
        <v>0</v>
      </c>
    </row>
    <row r="43" spans="1:14">
      <c r="A43" s="3">
        <v>45332</v>
      </c>
      <c r="B43" s="38" t="s">
        <v>60</v>
      </c>
      <c r="C43" s="3" t="str">
        <f t="shared" si="0"/>
        <v>Saturday</v>
      </c>
      <c r="D43" s="1" t="s">
        <v>6</v>
      </c>
      <c r="E43" s="4">
        <v>46.655126984365246</v>
      </c>
      <c r="F43" s="4">
        <v>18.138505409531</v>
      </c>
      <c r="G43" s="16">
        <f t="shared" si="1"/>
        <v>1</v>
      </c>
      <c r="H43" s="18">
        <f t="shared" si="2"/>
        <v>0</v>
      </c>
      <c r="I43" s="19">
        <f t="shared" si="3"/>
        <v>0</v>
      </c>
      <c r="J43" s="18">
        <f t="shared" si="4"/>
        <v>0</v>
      </c>
      <c r="K43" s="20">
        <f t="shared" si="5"/>
        <v>0</v>
      </c>
      <c r="L43" s="21">
        <f t="shared" si="6"/>
        <v>0</v>
      </c>
      <c r="M43" s="21">
        <f t="shared" si="7"/>
        <v>1</v>
      </c>
      <c r="N43" s="21">
        <f t="shared" si="8"/>
        <v>0</v>
      </c>
    </row>
    <row r="44" spans="1:14">
      <c r="A44" s="3">
        <v>45333</v>
      </c>
      <c r="B44" s="38" t="s">
        <v>60</v>
      </c>
      <c r="C44" s="3" t="str">
        <f t="shared" si="0"/>
        <v>Sunday</v>
      </c>
      <c r="D44" s="1" t="s">
        <v>6</v>
      </c>
      <c r="E44" s="4">
        <v>49.987559006825244</v>
      </c>
      <c r="F44" s="4">
        <v>18.0742828699745</v>
      </c>
      <c r="G44" s="16">
        <f t="shared" si="1"/>
        <v>1</v>
      </c>
      <c r="H44" s="18">
        <f t="shared" si="2"/>
        <v>0</v>
      </c>
      <c r="I44" s="19">
        <f t="shared" si="3"/>
        <v>0</v>
      </c>
      <c r="J44" s="18">
        <f t="shared" si="4"/>
        <v>0</v>
      </c>
      <c r="K44" s="20">
        <f t="shared" si="5"/>
        <v>0</v>
      </c>
      <c r="L44" s="21">
        <f t="shared" si="6"/>
        <v>0</v>
      </c>
      <c r="M44" s="21">
        <f t="shared" si="7"/>
        <v>0</v>
      </c>
      <c r="N44" s="21">
        <f t="shared" si="8"/>
        <v>1</v>
      </c>
    </row>
    <row r="45" spans="1:14">
      <c r="A45" s="3">
        <v>45334</v>
      </c>
      <c r="B45" s="38" t="s">
        <v>60</v>
      </c>
      <c r="C45" s="3" t="str">
        <f t="shared" si="0"/>
        <v>Monday</v>
      </c>
      <c r="D45" s="1" t="s">
        <v>6</v>
      </c>
      <c r="E45" s="4">
        <v>47.085684744459996</v>
      </c>
      <c r="F45" s="4">
        <v>18.032413103678998</v>
      </c>
      <c r="G45" s="16">
        <f t="shared" si="1"/>
        <v>1</v>
      </c>
      <c r="H45" s="18">
        <f t="shared" si="2"/>
        <v>1</v>
      </c>
      <c r="I45" s="19">
        <f t="shared" si="3"/>
        <v>0</v>
      </c>
      <c r="J45" s="18">
        <f t="shared" si="4"/>
        <v>0</v>
      </c>
      <c r="K45" s="20">
        <f t="shared" si="5"/>
        <v>0</v>
      </c>
      <c r="L45" s="21">
        <f t="shared" si="6"/>
        <v>0</v>
      </c>
      <c r="M45" s="21">
        <f t="shared" si="7"/>
        <v>0</v>
      </c>
      <c r="N45" s="21">
        <f t="shared" si="8"/>
        <v>0</v>
      </c>
    </row>
    <row r="46" spans="1:14">
      <c r="A46" s="3">
        <v>45335</v>
      </c>
      <c r="B46" s="38" t="s">
        <v>60</v>
      </c>
      <c r="C46" s="3" t="str">
        <f t="shared" si="0"/>
        <v>Tuesday</v>
      </c>
      <c r="D46" s="1" t="s">
        <v>4</v>
      </c>
      <c r="E46" s="4">
        <v>33.281013390665997</v>
      </c>
      <c r="F46" s="4">
        <v>14.252639203647</v>
      </c>
      <c r="G46" s="16">
        <f t="shared" si="1"/>
        <v>0</v>
      </c>
      <c r="H46" s="18">
        <f t="shared" si="2"/>
        <v>0</v>
      </c>
      <c r="I46" s="19">
        <f t="shared" si="3"/>
        <v>1</v>
      </c>
      <c r="J46" s="18">
        <f t="shared" si="4"/>
        <v>0</v>
      </c>
      <c r="K46" s="20">
        <f t="shared" si="5"/>
        <v>0</v>
      </c>
      <c r="L46" s="21">
        <f t="shared" si="6"/>
        <v>0</v>
      </c>
      <c r="M46" s="21">
        <f t="shared" si="7"/>
        <v>0</v>
      </c>
      <c r="N46" s="21">
        <f t="shared" si="8"/>
        <v>0</v>
      </c>
    </row>
    <row r="47" spans="1:14">
      <c r="A47" s="3">
        <v>45336</v>
      </c>
      <c r="B47" s="38" t="s">
        <v>60</v>
      </c>
      <c r="C47" s="3" t="str">
        <f t="shared" si="0"/>
        <v>Wednesday</v>
      </c>
      <c r="D47" s="1" t="s">
        <v>4</v>
      </c>
      <c r="E47" s="4">
        <v>31.429260887920499</v>
      </c>
      <c r="F47" s="4">
        <v>13.691987741405999</v>
      </c>
      <c r="G47" s="16">
        <f t="shared" si="1"/>
        <v>0</v>
      </c>
      <c r="H47" s="18">
        <f t="shared" si="2"/>
        <v>0</v>
      </c>
      <c r="I47" s="19">
        <f t="shared" si="3"/>
        <v>0</v>
      </c>
      <c r="J47" s="18">
        <f t="shared" si="4"/>
        <v>1</v>
      </c>
      <c r="K47" s="20">
        <f t="shared" si="5"/>
        <v>0</v>
      </c>
      <c r="L47" s="21">
        <f t="shared" si="6"/>
        <v>0</v>
      </c>
      <c r="M47" s="21">
        <f t="shared" si="7"/>
        <v>0</v>
      </c>
      <c r="N47" s="21">
        <f t="shared" si="8"/>
        <v>0</v>
      </c>
    </row>
    <row r="48" spans="1:14">
      <c r="A48" s="3">
        <v>45337</v>
      </c>
      <c r="B48" s="38" t="s">
        <v>60</v>
      </c>
      <c r="C48" s="3" t="str">
        <f t="shared" si="0"/>
        <v>Thursday</v>
      </c>
      <c r="D48" s="1" t="s">
        <v>4</v>
      </c>
      <c r="E48" s="4">
        <v>31.857697105897749</v>
      </c>
      <c r="F48" s="4">
        <v>13.551813522344499</v>
      </c>
      <c r="G48" s="16">
        <f t="shared" si="1"/>
        <v>0</v>
      </c>
      <c r="H48" s="18">
        <f t="shared" si="2"/>
        <v>0</v>
      </c>
      <c r="I48" s="19">
        <f t="shared" si="3"/>
        <v>0</v>
      </c>
      <c r="J48" s="18">
        <f t="shared" si="4"/>
        <v>0</v>
      </c>
      <c r="K48" s="20">
        <f t="shared" si="5"/>
        <v>1</v>
      </c>
      <c r="L48" s="21">
        <f t="shared" si="6"/>
        <v>0</v>
      </c>
      <c r="M48" s="21">
        <f t="shared" si="7"/>
        <v>0</v>
      </c>
      <c r="N48" s="21">
        <f t="shared" si="8"/>
        <v>0</v>
      </c>
    </row>
    <row r="49" spans="1:14">
      <c r="A49" s="3">
        <v>45338</v>
      </c>
      <c r="B49" s="38" t="s">
        <v>60</v>
      </c>
      <c r="C49" s="3" t="str">
        <f t="shared" si="0"/>
        <v>Friday</v>
      </c>
      <c r="D49" s="1" t="s">
        <v>6</v>
      </c>
      <c r="E49" s="4">
        <v>35.460917921012744</v>
      </c>
      <c r="F49" s="4">
        <v>15.08927027673</v>
      </c>
      <c r="G49" s="16">
        <f t="shared" si="1"/>
        <v>1</v>
      </c>
      <c r="H49" s="18">
        <f t="shared" si="2"/>
        <v>0</v>
      </c>
      <c r="I49" s="19">
        <f t="shared" si="3"/>
        <v>0</v>
      </c>
      <c r="J49" s="18">
        <f t="shared" si="4"/>
        <v>0</v>
      </c>
      <c r="K49" s="20">
        <f t="shared" si="5"/>
        <v>0</v>
      </c>
      <c r="L49" s="21">
        <f t="shared" si="6"/>
        <v>1</v>
      </c>
      <c r="M49" s="21">
        <f t="shared" si="7"/>
        <v>0</v>
      </c>
      <c r="N49" s="21">
        <f t="shared" si="8"/>
        <v>0</v>
      </c>
    </row>
    <row r="50" spans="1:14">
      <c r="A50" s="3">
        <v>45339</v>
      </c>
      <c r="B50" s="38" t="s">
        <v>60</v>
      </c>
      <c r="C50" s="3" t="str">
        <f t="shared" si="0"/>
        <v>Saturday</v>
      </c>
      <c r="D50" s="1" t="s">
        <v>6</v>
      </c>
      <c r="E50" s="4">
        <v>36.59551653970275</v>
      </c>
      <c r="F50" s="4">
        <v>15.378746281086499</v>
      </c>
      <c r="G50" s="16">
        <f t="shared" si="1"/>
        <v>1</v>
      </c>
      <c r="H50" s="18">
        <f t="shared" si="2"/>
        <v>0</v>
      </c>
      <c r="I50" s="19">
        <f t="shared" si="3"/>
        <v>0</v>
      </c>
      <c r="J50" s="18">
        <f t="shared" si="4"/>
        <v>0</v>
      </c>
      <c r="K50" s="20">
        <f t="shared" si="5"/>
        <v>0</v>
      </c>
      <c r="L50" s="21">
        <f t="shared" si="6"/>
        <v>0</v>
      </c>
      <c r="M50" s="21">
        <f t="shared" si="7"/>
        <v>1</v>
      </c>
      <c r="N50" s="21">
        <f t="shared" si="8"/>
        <v>0</v>
      </c>
    </row>
    <row r="51" spans="1:14">
      <c r="A51" s="3">
        <v>45340</v>
      </c>
      <c r="B51" s="38" t="s">
        <v>60</v>
      </c>
      <c r="C51" s="3" t="str">
        <f t="shared" si="0"/>
        <v>Sunday</v>
      </c>
      <c r="D51" s="1" t="s">
        <v>6</v>
      </c>
      <c r="E51" s="4">
        <v>40.806399660994742</v>
      </c>
      <c r="F51" s="4">
        <v>15.851714328787999</v>
      </c>
      <c r="G51" s="16">
        <f t="shared" si="1"/>
        <v>1</v>
      </c>
      <c r="H51" s="18">
        <f t="shared" si="2"/>
        <v>0</v>
      </c>
      <c r="I51" s="19">
        <f t="shared" si="3"/>
        <v>0</v>
      </c>
      <c r="J51" s="18">
        <f t="shared" si="4"/>
        <v>0</v>
      </c>
      <c r="K51" s="20">
        <f t="shared" si="5"/>
        <v>0</v>
      </c>
      <c r="L51" s="21">
        <f t="shared" si="6"/>
        <v>0</v>
      </c>
      <c r="M51" s="21">
        <f t="shared" si="7"/>
        <v>0</v>
      </c>
      <c r="N51" s="21">
        <f t="shared" si="8"/>
        <v>1</v>
      </c>
    </row>
    <row r="52" spans="1:14">
      <c r="A52" s="3">
        <v>45341</v>
      </c>
      <c r="B52" s="38" t="s">
        <v>60</v>
      </c>
      <c r="C52" s="3" t="str">
        <f t="shared" si="0"/>
        <v>Monday</v>
      </c>
      <c r="D52" s="1" t="s">
        <v>4</v>
      </c>
      <c r="E52" s="4">
        <v>33.558693773360744</v>
      </c>
      <c r="F52" s="4">
        <v>13.619305870260998</v>
      </c>
      <c r="G52" s="16">
        <f t="shared" si="1"/>
        <v>0</v>
      </c>
      <c r="H52" s="18">
        <f t="shared" si="2"/>
        <v>1</v>
      </c>
      <c r="I52" s="19">
        <f t="shared" si="3"/>
        <v>0</v>
      </c>
      <c r="J52" s="18">
        <f t="shared" si="4"/>
        <v>0</v>
      </c>
      <c r="K52" s="20">
        <f t="shared" si="5"/>
        <v>0</v>
      </c>
      <c r="L52" s="21">
        <f t="shared" si="6"/>
        <v>0</v>
      </c>
      <c r="M52" s="21">
        <f t="shared" si="7"/>
        <v>0</v>
      </c>
      <c r="N52" s="21">
        <f t="shared" si="8"/>
        <v>0</v>
      </c>
    </row>
    <row r="53" spans="1:14">
      <c r="A53" s="3">
        <v>45342</v>
      </c>
      <c r="B53" s="38" t="s">
        <v>60</v>
      </c>
      <c r="C53" s="3" t="str">
        <f t="shared" si="0"/>
        <v>Tuesday</v>
      </c>
      <c r="D53" s="1" t="s">
        <v>4</v>
      </c>
      <c r="E53" s="4">
        <v>33.449153236817999</v>
      </c>
      <c r="F53" s="4">
        <v>13.756561266343999</v>
      </c>
      <c r="G53" s="16">
        <f t="shared" si="1"/>
        <v>0</v>
      </c>
      <c r="H53" s="18">
        <f t="shared" si="2"/>
        <v>0</v>
      </c>
      <c r="I53" s="19">
        <f t="shared" si="3"/>
        <v>1</v>
      </c>
      <c r="J53" s="18">
        <f t="shared" si="4"/>
        <v>0</v>
      </c>
      <c r="K53" s="20">
        <f t="shared" si="5"/>
        <v>0</v>
      </c>
      <c r="L53" s="21">
        <f t="shared" si="6"/>
        <v>0</v>
      </c>
      <c r="M53" s="21">
        <f t="shared" si="7"/>
        <v>0</v>
      </c>
      <c r="N53" s="21">
        <f t="shared" si="8"/>
        <v>0</v>
      </c>
    </row>
    <row r="54" spans="1:14">
      <c r="A54" s="3">
        <v>45343</v>
      </c>
      <c r="B54" s="38" t="s">
        <v>60</v>
      </c>
      <c r="C54" s="3" t="str">
        <f t="shared" si="0"/>
        <v>Wednesday</v>
      </c>
      <c r="D54" s="1" t="s">
        <v>4</v>
      </c>
      <c r="E54" s="4">
        <v>33.888335618379493</v>
      </c>
      <c r="F54" s="4">
        <v>13.429424076412499</v>
      </c>
      <c r="G54" s="16">
        <f t="shared" si="1"/>
        <v>0</v>
      </c>
      <c r="H54" s="18">
        <f t="shared" si="2"/>
        <v>0</v>
      </c>
      <c r="I54" s="19">
        <f t="shared" si="3"/>
        <v>0</v>
      </c>
      <c r="J54" s="18">
        <f t="shared" si="4"/>
        <v>1</v>
      </c>
      <c r="K54" s="20">
        <f t="shared" si="5"/>
        <v>0</v>
      </c>
      <c r="L54" s="21">
        <f t="shared" si="6"/>
        <v>0</v>
      </c>
      <c r="M54" s="21">
        <f t="shared" si="7"/>
        <v>0</v>
      </c>
      <c r="N54" s="21">
        <f t="shared" si="8"/>
        <v>0</v>
      </c>
    </row>
    <row r="55" spans="1:14">
      <c r="A55" s="3">
        <v>45344</v>
      </c>
      <c r="B55" s="38" t="s">
        <v>60</v>
      </c>
      <c r="C55" s="3" t="str">
        <f t="shared" si="0"/>
        <v>Thursday</v>
      </c>
      <c r="D55" s="1" t="s">
        <v>4</v>
      </c>
      <c r="E55" s="4">
        <v>32.94717584076475</v>
      </c>
      <c r="F55" s="4">
        <v>13.243494598542</v>
      </c>
      <c r="G55" s="16">
        <f t="shared" si="1"/>
        <v>0</v>
      </c>
      <c r="H55" s="18">
        <f t="shared" si="2"/>
        <v>0</v>
      </c>
      <c r="I55" s="19">
        <f t="shared" si="3"/>
        <v>0</v>
      </c>
      <c r="J55" s="18">
        <f t="shared" si="4"/>
        <v>0</v>
      </c>
      <c r="K55" s="20">
        <f t="shared" si="5"/>
        <v>1</v>
      </c>
      <c r="L55" s="21">
        <f t="shared" si="6"/>
        <v>0</v>
      </c>
      <c r="M55" s="21">
        <f t="shared" si="7"/>
        <v>0</v>
      </c>
      <c r="N55" s="21">
        <f t="shared" si="8"/>
        <v>0</v>
      </c>
    </row>
    <row r="56" spans="1:14">
      <c r="A56" s="3">
        <v>45345</v>
      </c>
      <c r="B56" s="38" t="s">
        <v>60</v>
      </c>
      <c r="C56" s="3" t="str">
        <f t="shared" si="0"/>
        <v>Friday</v>
      </c>
      <c r="D56" s="1" t="s">
        <v>4</v>
      </c>
      <c r="E56" s="4">
        <v>30.301094805988246</v>
      </c>
      <c r="F56" s="4">
        <v>13.517097110607999</v>
      </c>
      <c r="G56" s="16">
        <f t="shared" si="1"/>
        <v>0</v>
      </c>
      <c r="H56" s="18">
        <f t="shared" si="2"/>
        <v>0</v>
      </c>
      <c r="I56" s="19">
        <f t="shared" si="3"/>
        <v>0</v>
      </c>
      <c r="J56" s="18">
        <f t="shared" si="4"/>
        <v>0</v>
      </c>
      <c r="K56" s="20">
        <f t="shared" si="5"/>
        <v>0</v>
      </c>
      <c r="L56" s="21">
        <f t="shared" si="6"/>
        <v>1</v>
      </c>
      <c r="M56" s="21">
        <f t="shared" si="7"/>
        <v>0</v>
      </c>
      <c r="N56" s="21">
        <f t="shared" si="8"/>
        <v>0</v>
      </c>
    </row>
    <row r="57" spans="1:14">
      <c r="A57" s="3">
        <v>45346</v>
      </c>
      <c r="B57" s="38" t="s">
        <v>60</v>
      </c>
      <c r="C57" s="3" t="str">
        <f t="shared" si="0"/>
        <v>Saturday</v>
      </c>
      <c r="D57" s="1" t="s">
        <v>4</v>
      </c>
      <c r="E57" s="4">
        <v>34.149281087333996</v>
      </c>
      <c r="F57" s="4">
        <v>13.889671012541999</v>
      </c>
      <c r="G57" s="16">
        <f t="shared" si="1"/>
        <v>0</v>
      </c>
      <c r="H57" s="18">
        <f t="shared" si="2"/>
        <v>0</v>
      </c>
      <c r="I57" s="19">
        <f t="shared" si="3"/>
        <v>0</v>
      </c>
      <c r="J57" s="18">
        <f t="shared" si="4"/>
        <v>0</v>
      </c>
      <c r="K57" s="20">
        <f t="shared" si="5"/>
        <v>0</v>
      </c>
      <c r="L57" s="21">
        <f t="shared" si="6"/>
        <v>0</v>
      </c>
      <c r="M57" s="21">
        <f t="shared" si="7"/>
        <v>1</v>
      </c>
      <c r="N57" s="21">
        <f t="shared" si="8"/>
        <v>0</v>
      </c>
    </row>
    <row r="58" spans="1:14">
      <c r="A58" s="3">
        <v>45347</v>
      </c>
      <c r="B58" s="38" t="s">
        <v>60</v>
      </c>
      <c r="C58" s="3" t="str">
        <f t="shared" si="0"/>
        <v>Sunday</v>
      </c>
      <c r="D58" s="1" t="s">
        <v>4</v>
      </c>
      <c r="E58" s="4">
        <v>36.880092197498001</v>
      </c>
      <c r="F58" s="4">
        <v>14.136798457235999</v>
      </c>
      <c r="G58" s="16">
        <f t="shared" si="1"/>
        <v>0</v>
      </c>
      <c r="H58" s="18">
        <f t="shared" si="2"/>
        <v>0</v>
      </c>
      <c r="I58" s="19">
        <f t="shared" si="3"/>
        <v>0</v>
      </c>
      <c r="J58" s="18">
        <f t="shared" si="4"/>
        <v>0</v>
      </c>
      <c r="K58" s="20">
        <f t="shared" si="5"/>
        <v>0</v>
      </c>
      <c r="L58" s="21">
        <f t="shared" si="6"/>
        <v>0</v>
      </c>
      <c r="M58" s="21">
        <f t="shared" si="7"/>
        <v>0</v>
      </c>
      <c r="N58" s="21">
        <f t="shared" si="8"/>
        <v>1</v>
      </c>
    </row>
    <row r="59" spans="1:14">
      <c r="A59" s="3">
        <v>45348</v>
      </c>
      <c r="B59" s="38" t="s">
        <v>60</v>
      </c>
      <c r="C59" s="3" t="str">
        <f t="shared" si="0"/>
        <v>Monday</v>
      </c>
      <c r="D59" s="1" t="s">
        <v>4</v>
      </c>
      <c r="E59" s="4">
        <v>32.918734541896249</v>
      </c>
      <c r="F59" s="4">
        <v>13.926810585830999</v>
      </c>
      <c r="G59" s="16">
        <f t="shared" si="1"/>
        <v>0</v>
      </c>
      <c r="H59" s="18">
        <f t="shared" si="2"/>
        <v>1</v>
      </c>
      <c r="I59" s="19">
        <f t="shared" si="3"/>
        <v>0</v>
      </c>
      <c r="J59" s="18">
        <f t="shared" si="4"/>
        <v>0</v>
      </c>
      <c r="K59" s="20">
        <f t="shared" si="5"/>
        <v>0</v>
      </c>
      <c r="L59" s="21">
        <f t="shared" si="6"/>
        <v>0</v>
      </c>
      <c r="M59" s="21">
        <f t="shared" si="7"/>
        <v>0</v>
      </c>
      <c r="N59" s="21">
        <f t="shared" si="8"/>
        <v>0</v>
      </c>
    </row>
    <row r="60" spans="1:14">
      <c r="A60" s="3">
        <v>45349</v>
      </c>
      <c r="B60" s="38" t="s">
        <v>60</v>
      </c>
      <c r="C60" s="3" t="str">
        <f t="shared" si="0"/>
        <v>Tuesday</v>
      </c>
      <c r="D60" s="1" t="s">
        <v>4</v>
      </c>
      <c r="E60" s="4">
        <v>31.905571835849997</v>
      </c>
      <c r="F60" s="4">
        <v>13.962806374965497</v>
      </c>
      <c r="G60" s="16">
        <f t="shared" si="1"/>
        <v>0</v>
      </c>
      <c r="H60" s="18">
        <f t="shared" si="2"/>
        <v>0</v>
      </c>
      <c r="I60" s="19">
        <f t="shared" si="3"/>
        <v>1</v>
      </c>
      <c r="J60" s="18">
        <f t="shared" si="4"/>
        <v>0</v>
      </c>
      <c r="K60" s="20">
        <f t="shared" si="5"/>
        <v>0</v>
      </c>
      <c r="L60" s="21">
        <f t="shared" si="6"/>
        <v>0</v>
      </c>
      <c r="M60" s="21">
        <f t="shared" si="7"/>
        <v>0</v>
      </c>
      <c r="N60" s="21">
        <f t="shared" si="8"/>
        <v>0</v>
      </c>
    </row>
    <row r="61" spans="1:14">
      <c r="A61" s="3">
        <v>45350</v>
      </c>
      <c r="B61" s="38" t="s">
        <v>60</v>
      </c>
      <c r="C61" s="3" t="str">
        <f t="shared" si="0"/>
        <v>Wednesday</v>
      </c>
      <c r="D61" s="1" t="s">
        <v>4</v>
      </c>
      <c r="E61" s="4">
        <v>32.453963098486746</v>
      </c>
      <c r="F61" s="4">
        <v>14.777728256115498</v>
      </c>
      <c r="G61" s="16">
        <f t="shared" si="1"/>
        <v>0</v>
      </c>
      <c r="H61" s="18">
        <f t="shared" si="2"/>
        <v>0</v>
      </c>
      <c r="I61" s="19">
        <f t="shared" si="3"/>
        <v>0</v>
      </c>
      <c r="J61" s="18">
        <f t="shared" si="4"/>
        <v>1</v>
      </c>
      <c r="K61" s="20">
        <f t="shared" si="5"/>
        <v>0</v>
      </c>
      <c r="L61" s="21">
        <f t="shared" si="6"/>
        <v>0</v>
      </c>
      <c r="M61" s="21">
        <f t="shared" si="7"/>
        <v>0</v>
      </c>
      <c r="N61" s="21">
        <f t="shared" si="8"/>
        <v>0</v>
      </c>
    </row>
    <row r="62" spans="1:14">
      <c r="A62" s="3">
        <v>45351</v>
      </c>
      <c r="B62" s="38" t="s">
        <v>60</v>
      </c>
      <c r="C62" s="3" t="str">
        <f t="shared" si="0"/>
        <v>Thursday</v>
      </c>
      <c r="D62" s="1" t="s">
        <v>4</v>
      </c>
      <c r="E62" s="4">
        <v>32.449604198056747</v>
      </c>
      <c r="F62" s="4">
        <v>14.998954796214999</v>
      </c>
      <c r="G62" s="16">
        <f t="shared" si="1"/>
        <v>0</v>
      </c>
      <c r="H62" s="18">
        <f t="shared" si="2"/>
        <v>0</v>
      </c>
      <c r="I62" s="19">
        <f t="shared" si="3"/>
        <v>0</v>
      </c>
      <c r="J62" s="18">
        <f t="shared" si="4"/>
        <v>0</v>
      </c>
      <c r="K62" s="20">
        <f t="shared" si="5"/>
        <v>1</v>
      </c>
      <c r="L62" s="21">
        <f t="shared" si="6"/>
        <v>0</v>
      </c>
      <c r="M62" s="21">
        <f t="shared" si="7"/>
        <v>0</v>
      </c>
      <c r="N62" s="21">
        <f t="shared" si="8"/>
        <v>0</v>
      </c>
    </row>
    <row r="63" spans="1:14">
      <c r="A63" s="3">
        <v>45352</v>
      </c>
      <c r="B63" s="38" t="s">
        <v>61</v>
      </c>
      <c r="C63" s="3" t="str">
        <f t="shared" si="0"/>
        <v>Friday</v>
      </c>
      <c r="D63" s="1" t="s">
        <v>6</v>
      </c>
      <c r="E63" s="4">
        <v>58.640746011634747</v>
      </c>
      <c r="F63" s="4">
        <v>19.166135460985501</v>
      </c>
      <c r="G63" s="16">
        <f t="shared" si="1"/>
        <v>1</v>
      </c>
      <c r="H63" s="18">
        <f t="shared" si="2"/>
        <v>0</v>
      </c>
      <c r="I63" s="19">
        <f t="shared" si="3"/>
        <v>0</v>
      </c>
      <c r="J63" s="18">
        <f t="shared" si="4"/>
        <v>0</v>
      </c>
      <c r="K63" s="20">
        <f t="shared" si="5"/>
        <v>0</v>
      </c>
      <c r="L63" s="21">
        <f t="shared" si="6"/>
        <v>1</v>
      </c>
      <c r="M63" s="21">
        <f t="shared" si="7"/>
        <v>0</v>
      </c>
      <c r="N63" s="21">
        <f t="shared" si="8"/>
        <v>0</v>
      </c>
    </row>
    <row r="64" spans="1:14">
      <c r="A64" s="3">
        <v>45353</v>
      </c>
      <c r="B64" s="38" t="s">
        <v>61</v>
      </c>
      <c r="C64" s="3" t="str">
        <f t="shared" si="0"/>
        <v>Saturday</v>
      </c>
      <c r="D64" s="1" t="s">
        <v>6</v>
      </c>
      <c r="E64" s="4">
        <v>73.344776446081752</v>
      </c>
      <c r="F64" s="4">
        <v>21.948076735786497</v>
      </c>
      <c r="G64" s="16">
        <f t="shared" si="1"/>
        <v>1</v>
      </c>
      <c r="H64" s="18">
        <f t="shared" si="2"/>
        <v>0</v>
      </c>
      <c r="I64" s="19">
        <f t="shared" si="3"/>
        <v>0</v>
      </c>
      <c r="J64" s="18">
        <f t="shared" si="4"/>
        <v>0</v>
      </c>
      <c r="K64" s="20">
        <f t="shared" si="5"/>
        <v>0</v>
      </c>
      <c r="L64" s="21">
        <f t="shared" si="6"/>
        <v>0</v>
      </c>
      <c r="M64" s="21">
        <f t="shared" si="7"/>
        <v>1</v>
      </c>
      <c r="N64" s="21">
        <f t="shared" si="8"/>
        <v>0</v>
      </c>
    </row>
    <row r="65" spans="1:14">
      <c r="A65" s="3">
        <v>45354</v>
      </c>
      <c r="B65" s="38" t="s">
        <v>61</v>
      </c>
      <c r="C65" s="3" t="str">
        <f t="shared" si="0"/>
        <v>Sunday</v>
      </c>
      <c r="D65" s="1" t="s">
        <v>6</v>
      </c>
      <c r="E65" s="4">
        <v>62.900056621991496</v>
      </c>
      <c r="F65" s="4">
        <v>22.076108547453995</v>
      </c>
      <c r="G65" s="16">
        <f t="shared" si="1"/>
        <v>1</v>
      </c>
      <c r="H65" s="18">
        <f t="shared" si="2"/>
        <v>0</v>
      </c>
      <c r="I65" s="19">
        <f t="shared" si="3"/>
        <v>0</v>
      </c>
      <c r="J65" s="18">
        <f t="shared" si="4"/>
        <v>0</v>
      </c>
      <c r="K65" s="20">
        <f t="shared" si="5"/>
        <v>0</v>
      </c>
      <c r="L65" s="21">
        <f t="shared" si="6"/>
        <v>0</v>
      </c>
      <c r="M65" s="21">
        <f t="shared" si="7"/>
        <v>0</v>
      </c>
      <c r="N65" s="21">
        <f t="shared" si="8"/>
        <v>1</v>
      </c>
    </row>
    <row r="66" spans="1:14">
      <c r="A66" s="3">
        <v>45355</v>
      </c>
      <c r="B66" s="38" t="s">
        <v>61</v>
      </c>
      <c r="C66" s="3" t="str">
        <f t="shared" si="0"/>
        <v>Monday</v>
      </c>
      <c r="D66" s="1" t="s">
        <v>6</v>
      </c>
      <c r="E66" s="4">
        <v>49.474563805566753</v>
      </c>
      <c r="F66" s="4">
        <v>18.517995864426499</v>
      </c>
      <c r="G66" s="16">
        <f t="shared" si="1"/>
        <v>1</v>
      </c>
      <c r="H66" s="18">
        <f t="shared" si="2"/>
        <v>1</v>
      </c>
      <c r="I66" s="19">
        <f t="shared" si="3"/>
        <v>0</v>
      </c>
      <c r="J66" s="18">
        <f t="shared" si="4"/>
        <v>0</v>
      </c>
      <c r="K66" s="20">
        <f t="shared" si="5"/>
        <v>0</v>
      </c>
      <c r="L66" s="21">
        <f t="shared" si="6"/>
        <v>0</v>
      </c>
      <c r="M66" s="21">
        <f t="shared" si="7"/>
        <v>0</v>
      </c>
      <c r="N66" s="21">
        <f t="shared" si="8"/>
        <v>0</v>
      </c>
    </row>
    <row r="67" spans="1:14">
      <c r="A67" s="3">
        <v>45356</v>
      </c>
      <c r="B67" s="38" t="s">
        <v>61</v>
      </c>
      <c r="C67" s="3" t="str">
        <f t="shared" si="0"/>
        <v>Tuesday</v>
      </c>
      <c r="D67" s="1" t="s">
        <v>6</v>
      </c>
      <c r="E67" s="4">
        <v>49.656755314795745</v>
      </c>
      <c r="F67" s="4">
        <v>18.500291538962998</v>
      </c>
      <c r="G67" s="16">
        <f t="shared" si="1"/>
        <v>1</v>
      </c>
      <c r="H67" s="18">
        <f t="shared" si="2"/>
        <v>0</v>
      </c>
      <c r="I67" s="19">
        <f t="shared" si="3"/>
        <v>1</v>
      </c>
      <c r="J67" s="18">
        <f t="shared" si="4"/>
        <v>0</v>
      </c>
      <c r="K67" s="20">
        <f t="shared" si="5"/>
        <v>0</v>
      </c>
      <c r="L67" s="21">
        <f t="shared" si="6"/>
        <v>0</v>
      </c>
      <c r="M67" s="21">
        <f t="shared" si="7"/>
        <v>0</v>
      </c>
      <c r="N67" s="21">
        <f t="shared" si="8"/>
        <v>0</v>
      </c>
    </row>
    <row r="68" spans="1:14">
      <c r="A68" s="3">
        <v>45357</v>
      </c>
      <c r="B68" s="38" t="s">
        <v>61</v>
      </c>
      <c r="C68" s="3" t="str">
        <f t="shared" ref="C68:C123" si="9">TEXT(A68, "dddd")</f>
        <v>Wednesday</v>
      </c>
      <c r="D68" s="1" t="s">
        <v>6</v>
      </c>
      <c r="E68" s="4">
        <v>46.391697258027996</v>
      </c>
      <c r="F68" s="4">
        <v>18.044311572988999</v>
      </c>
      <c r="G68" s="16">
        <f t="shared" ref="G68:G123" si="10">IF($D68="Event", 1, 0)</f>
        <v>1</v>
      </c>
      <c r="H68" s="18">
        <f t="shared" ref="H68:H123" si="11">IF($C68="Monday", 1, 0)</f>
        <v>0</v>
      </c>
      <c r="I68" s="19">
        <f t="shared" ref="I68:I123" si="12">IF($C68="Tuesday", 1, 0)</f>
        <v>0</v>
      </c>
      <c r="J68" s="18">
        <f t="shared" ref="J68:J123" si="13">IF($C68="Wednesday", 1, 0)</f>
        <v>1</v>
      </c>
      <c r="K68" s="20">
        <f t="shared" ref="K68:K123" si="14">IF($C68="Thursday", 1, 0)</f>
        <v>0</v>
      </c>
      <c r="L68" s="21">
        <f t="shared" ref="L68:L123" si="15">IF($C68="Friday", 1, 0)</f>
        <v>0</v>
      </c>
      <c r="M68" s="21">
        <f t="shared" ref="M68:M123" si="16">IF($C68="Saturday", 1, 0)</f>
        <v>0</v>
      </c>
      <c r="N68" s="21">
        <f t="shared" ref="N68:N123" si="17">IF($C68="Sunday", 1, 0)</f>
        <v>0</v>
      </c>
    </row>
    <row r="69" spans="1:14">
      <c r="A69" s="3">
        <v>45358</v>
      </c>
      <c r="B69" s="38" t="s">
        <v>61</v>
      </c>
      <c r="C69" s="3" t="str">
        <f t="shared" si="9"/>
        <v>Thursday</v>
      </c>
      <c r="D69" s="1" t="s">
        <v>6</v>
      </c>
      <c r="E69" s="4">
        <v>45.598639019081247</v>
      </c>
      <c r="F69" s="4">
        <v>19.381529545299998</v>
      </c>
      <c r="G69" s="16">
        <f t="shared" si="10"/>
        <v>1</v>
      </c>
      <c r="H69" s="18">
        <f t="shared" si="11"/>
        <v>0</v>
      </c>
      <c r="I69" s="19">
        <f t="shared" si="12"/>
        <v>0</v>
      </c>
      <c r="J69" s="18">
        <f t="shared" si="13"/>
        <v>0</v>
      </c>
      <c r="K69" s="20">
        <f t="shared" si="14"/>
        <v>1</v>
      </c>
      <c r="L69" s="21">
        <f t="shared" si="15"/>
        <v>0</v>
      </c>
      <c r="M69" s="21">
        <f t="shared" si="16"/>
        <v>0</v>
      </c>
      <c r="N69" s="21">
        <f t="shared" si="17"/>
        <v>0</v>
      </c>
    </row>
    <row r="70" spans="1:14">
      <c r="A70" s="3">
        <v>45359</v>
      </c>
      <c r="B70" s="38" t="s">
        <v>61</v>
      </c>
      <c r="C70" s="3" t="str">
        <f t="shared" si="9"/>
        <v>Friday</v>
      </c>
      <c r="D70" s="1" t="s">
        <v>6</v>
      </c>
      <c r="E70" s="4">
        <v>46.169572324762996</v>
      </c>
      <c r="F70" s="4">
        <v>18.06008580324</v>
      </c>
      <c r="G70" s="16">
        <f t="shared" si="10"/>
        <v>1</v>
      </c>
      <c r="H70" s="18">
        <f t="shared" si="11"/>
        <v>0</v>
      </c>
      <c r="I70" s="19">
        <f t="shared" si="12"/>
        <v>0</v>
      </c>
      <c r="J70" s="18">
        <f t="shared" si="13"/>
        <v>0</v>
      </c>
      <c r="K70" s="20">
        <f t="shared" si="14"/>
        <v>0</v>
      </c>
      <c r="L70" s="21">
        <f t="shared" si="15"/>
        <v>1</v>
      </c>
      <c r="M70" s="21">
        <f t="shared" si="16"/>
        <v>0</v>
      </c>
      <c r="N70" s="21">
        <f t="shared" si="17"/>
        <v>0</v>
      </c>
    </row>
    <row r="71" spans="1:14">
      <c r="A71" s="3">
        <v>45360</v>
      </c>
      <c r="B71" s="38" t="s">
        <v>61</v>
      </c>
      <c r="C71" s="3" t="str">
        <f t="shared" si="9"/>
        <v>Saturday</v>
      </c>
      <c r="D71" s="1" t="s">
        <v>6</v>
      </c>
      <c r="E71" s="4">
        <v>49.866632159002243</v>
      </c>
      <c r="F71" s="4">
        <v>18.755589611927999</v>
      </c>
      <c r="G71" s="16">
        <f t="shared" si="10"/>
        <v>1</v>
      </c>
      <c r="H71" s="18">
        <f t="shared" si="11"/>
        <v>0</v>
      </c>
      <c r="I71" s="19">
        <f t="shared" si="12"/>
        <v>0</v>
      </c>
      <c r="J71" s="18">
        <f t="shared" si="13"/>
        <v>0</v>
      </c>
      <c r="K71" s="20">
        <f t="shared" si="14"/>
        <v>0</v>
      </c>
      <c r="L71" s="21">
        <f t="shared" si="15"/>
        <v>0</v>
      </c>
      <c r="M71" s="21">
        <f t="shared" si="16"/>
        <v>1</v>
      </c>
      <c r="N71" s="21">
        <f t="shared" si="17"/>
        <v>0</v>
      </c>
    </row>
    <row r="72" spans="1:14">
      <c r="A72" s="3">
        <v>45361</v>
      </c>
      <c r="B72" s="38" t="s">
        <v>61</v>
      </c>
      <c r="C72" s="3" t="str">
        <f t="shared" si="9"/>
        <v>Sunday</v>
      </c>
      <c r="D72" s="1" t="s">
        <v>6</v>
      </c>
      <c r="E72" s="4">
        <v>66.354170929728241</v>
      </c>
      <c r="F72" s="4">
        <v>20.517702961333498</v>
      </c>
      <c r="G72" s="16">
        <f t="shared" si="10"/>
        <v>1</v>
      </c>
      <c r="H72" s="18">
        <f t="shared" si="11"/>
        <v>0</v>
      </c>
      <c r="I72" s="19">
        <f t="shared" si="12"/>
        <v>0</v>
      </c>
      <c r="J72" s="18">
        <f t="shared" si="13"/>
        <v>0</v>
      </c>
      <c r="K72" s="20">
        <f t="shared" si="14"/>
        <v>0</v>
      </c>
      <c r="L72" s="21">
        <f t="shared" si="15"/>
        <v>0</v>
      </c>
      <c r="M72" s="21">
        <f t="shared" si="16"/>
        <v>0</v>
      </c>
      <c r="N72" s="21">
        <f t="shared" si="17"/>
        <v>1</v>
      </c>
    </row>
    <row r="73" spans="1:14">
      <c r="A73" s="3">
        <v>45362</v>
      </c>
      <c r="B73" s="38" t="s">
        <v>61</v>
      </c>
      <c r="C73" s="3" t="str">
        <f t="shared" si="9"/>
        <v>Monday</v>
      </c>
      <c r="D73" s="1" t="s">
        <v>4</v>
      </c>
      <c r="E73" s="4">
        <v>34.064880561664999</v>
      </c>
      <c r="F73" s="4">
        <v>14.589171902441498</v>
      </c>
      <c r="G73" s="16">
        <f t="shared" si="10"/>
        <v>0</v>
      </c>
      <c r="H73" s="18">
        <f t="shared" si="11"/>
        <v>1</v>
      </c>
      <c r="I73" s="19">
        <f t="shared" si="12"/>
        <v>0</v>
      </c>
      <c r="J73" s="18">
        <f t="shared" si="13"/>
        <v>0</v>
      </c>
      <c r="K73" s="20">
        <f t="shared" si="14"/>
        <v>0</v>
      </c>
      <c r="L73" s="21">
        <f t="shared" si="15"/>
        <v>0</v>
      </c>
      <c r="M73" s="21">
        <f t="shared" si="16"/>
        <v>0</v>
      </c>
      <c r="N73" s="21">
        <f t="shared" si="17"/>
        <v>0</v>
      </c>
    </row>
    <row r="74" spans="1:14">
      <c r="A74" s="3">
        <v>45363</v>
      </c>
      <c r="B74" s="38" t="s">
        <v>61</v>
      </c>
      <c r="C74" s="3" t="str">
        <f t="shared" si="9"/>
        <v>Tuesday</v>
      </c>
      <c r="D74" s="1" t="s">
        <v>4</v>
      </c>
      <c r="E74" s="4">
        <v>34.935489851221</v>
      </c>
      <c r="F74" s="4">
        <v>14.342987771508499</v>
      </c>
      <c r="G74" s="16">
        <f t="shared" si="10"/>
        <v>0</v>
      </c>
      <c r="H74" s="18">
        <f t="shared" si="11"/>
        <v>0</v>
      </c>
      <c r="I74" s="19">
        <f t="shared" si="12"/>
        <v>1</v>
      </c>
      <c r="J74" s="18">
        <f t="shared" si="13"/>
        <v>0</v>
      </c>
      <c r="K74" s="20">
        <f t="shared" si="14"/>
        <v>0</v>
      </c>
      <c r="L74" s="21">
        <f t="shared" si="15"/>
        <v>0</v>
      </c>
      <c r="M74" s="21">
        <f t="shared" si="16"/>
        <v>0</v>
      </c>
      <c r="N74" s="21">
        <f t="shared" si="17"/>
        <v>0</v>
      </c>
    </row>
    <row r="75" spans="1:14">
      <c r="A75" s="3">
        <v>45364</v>
      </c>
      <c r="B75" s="38" t="s">
        <v>61</v>
      </c>
      <c r="C75" s="3" t="str">
        <f t="shared" si="9"/>
        <v>Wednesday</v>
      </c>
      <c r="D75" s="1" t="s">
        <v>4</v>
      </c>
      <c r="E75" s="4">
        <v>35.829517175406004</v>
      </c>
      <c r="F75" s="4">
        <v>14.419654397206498</v>
      </c>
      <c r="G75" s="16">
        <f t="shared" si="10"/>
        <v>0</v>
      </c>
      <c r="H75" s="18">
        <f t="shared" si="11"/>
        <v>0</v>
      </c>
      <c r="I75" s="19">
        <f t="shared" si="12"/>
        <v>0</v>
      </c>
      <c r="J75" s="18">
        <f t="shared" si="13"/>
        <v>1</v>
      </c>
      <c r="K75" s="20">
        <f t="shared" si="14"/>
        <v>0</v>
      </c>
      <c r="L75" s="21">
        <f t="shared" si="15"/>
        <v>0</v>
      </c>
      <c r="M75" s="21">
        <f t="shared" si="16"/>
        <v>0</v>
      </c>
      <c r="N75" s="21">
        <f t="shared" si="17"/>
        <v>0</v>
      </c>
    </row>
    <row r="76" spans="1:14">
      <c r="A76" s="3">
        <v>45365</v>
      </c>
      <c r="B76" s="38" t="s">
        <v>61</v>
      </c>
      <c r="C76" s="3" t="str">
        <f t="shared" si="9"/>
        <v>Thursday</v>
      </c>
      <c r="D76" s="1" t="s">
        <v>6</v>
      </c>
      <c r="E76" s="4">
        <v>40.76772021048825</v>
      </c>
      <c r="F76" s="4">
        <v>16.250617973277997</v>
      </c>
      <c r="G76" s="16">
        <f t="shared" si="10"/>
        <v>1</v>
      </c>
      <c r="H76" s="18">
        <f t="shared" si="11"/>
        <v>0</v>
      </c>
      <c r="I76" s="19">
        <f t="shared" si="12"/>
        <v>0</v>
      </c>
      <c r="J76" s="18">
        <f t="shared" si="13"/>
        <v>0</v>
      </c>
      <c r="K76" s="20">
        <f t="shared" si="14"/>
        <v>1</v>
      </c>
      <c r="L76" s="21">
        <f t="shared" si="15"/>
        <v>0</v>
      </c>
      <c r="M76" s="21">
        <f t="shared" si="16"/>
        <v>0</v>
      </c>
      <c r="N76" s="21">
        <f t="shared" si="17"/>
        <v>0</v>
      </c>
    </row>
    <row r="77" spans="1:14">
      <c r="A77" s="3">
        <v>45366</v>
      </c>
      <c r="B77" s="38" t="s">
        <v>61</v>
      </c>
      <c r="C77" s="3" t="str">
        <f t="shared" si="9"/>
        <v>Friday</v>
      </c>
      <c r="D77" s="1" t="s">
        <v>6</v>
      </c>
      <c r="E77" s="4">
        <v>39.02008120267525</v>
      </c>
      <c r="F77" s="4">
        <v>15.366925664356499</v>
      </c>
      <c r="G77" s="16">
        <f t="shared" si="10"/>
        <v>1</v>
      </c>
      <c r="H77" s="18">
        <f t="shared" si="11"/>
        <v>0</v>
      </c>
      <c r="I77" s="19">
        <f t="shared" si="12"/>
        <v>0</v>
      </c>
      <c r="J77" s="18">
        <f t="shared" si="13"/>
        <v>0</v>
      </c>
      <c r="K77" s="20">
        <f t="shared" si="14"/>
        <v>0</v>
      </c>
      <c r="L77" s="21">
        <f t="shared" si="15"/>
        <v>1</v>
      </c>
      <c r="M77" s="21">
        <f t="shared" si="16"/>
        <v>0</v>
      </c>
      <c r="N77" s="21">
        <f t="shared" si="17"/>
        <v>0</v>
      </c>
    </row>
    <row r="78" spans="1:14">
      <c r="A78" s="3">
        <v>45367</v>
      </c>
      <c r="B78" s="38" t="s">
        <v>61</v>
      </c>
      <c r="C78" s="3" t="str">
        <f t="shared" si="9"/>
        <v>Saturday</v>
      </c>
      <c r="D78" s="1" t="s">
        <v>6</v>
      </c>
      <c r="E78" s="4">
        <v>42.055064597265748</v>
      </c>
      <c r="F78" s="4">
        <v>15.798064818366999</v>
      </c>
      <c r="G78" s="16">
        <f t="shared" si="10"/>
        <v>1</v>
      </c>
      <c r="H78" s="18">
        <f t="shared" si="11"/>
        <v>0</v>
      </c>
      <c r="I78" s="19">
        <f t="shared" si="12"/>
        <v>0</v>
      </c>
      <c r="J78" s="18">
        <f t="shared" si="13"/>
        <v>0</v>
      </c>
      <c r="K78" s="20">
        <f t="shared" si="14"/>
        <v>0</v>
      </c>
      <c r="L78" s="21">
        <f t="shared" si="15"/>
        <v>0</v>
      </c>
      <c r="M78" s="21">
        <f t="shared" si="16"/>
        <v>1</v>
      </c>
      <c r="N78" s="21">
        <f t="shared" si="17"/>
        <v>0</v>
      </c>
    </row>
    <row r="79" spans="1:14">
      <c r="A79" s="3">
        <v>45368</v>
      </c>
      <c r="B79" s="38" t="s">
        <v>61</v>
      </c>
      <c r="C79" s="3" t="str">
        <f t="shared" si="9"/>
        <v>Sunday</v>
      </c>
      <c r="D79" s="1" t="s">
        <v>6</v>
      </c>
      <c r="E79" s="4">
        <v>48.133872373623248</v>
      </c>
      <c r="F79" s="4">
        <v>16.179591118229499</v>
      </c>
      <c r="G79" s="16">
        <f t="shared" si="10"/>
        <v>1</v>
      </c>
      <c r="H79" s="18">
        <f t="shared" si="11"/>
        <v>0</v>
      </c>
      <c r="I79" s="19">
        <f t="shared" si="12"/>
        <v>0</v>
      </c>
      <c r="J79" s="18">
        <f t="shared" si="13"/>
        <v>0</v>
      </c>
      <c r="K79" s="20">
        <f t="shared" si="14"/>
        <v>0</v>
      </c>
      <c r="L79" s="21">
        <f t="shared" si="15"/>
        <v>0</v>
      </c>
      <c r="M79" s="21">
        <f t="shared" si="16"/>
        <v>0</v>
      </c>
      <c r="N79" s="21">
        <f t="shared" si="17"/>
        <v>1</v>
      </c>
    </row>
    <row r="80" spans="1:14">
      <c r="A80" s="3">
        <v>45369</v>
      </c>
      <c r="B80" s="38" t="s">
        <v>61</v>
      </c>
      <c r="C80" s="3" t="str">
        <f t="shared" si="9"/>
        <v>Monday</v>
      </c>
      <c r="D80" s="1" t="s">
        <v>4</v>
      </c>
      <c r="E80" s="4">
        <v>35.976581632691499</v>
      </c>
      <c r="F80" s="4">
        <v>13.373747803825498</v>
      </c>
      <c r="G80" s="16">
        <f t="shared" si="10"/>
        <v>0</v>
      </c>
      <c r="H80" s="18">
        <f t="shared" si="11"/>
        <v>1</v>
      </c>
      <c r="I80" s="19">
        <f t="shared" si="12"/>
        <v>0</v>
      </c>
      <c r="J80" s="18">
        <f t="shared" si="13"/>
        <v>0</v>
      </c>
      <c r="K80" s="20">
        <f t="shared" si="14"/>
        <v>0</v>
      </c>
      <c r="L80" s="21">
        <f t="shared" si="15"/>
        <v>0</v>
      </c>
      <c r="M80" s="21">
        <f t="shared" si="16"/>
        <v>0</v>
      </c>
      <c r="N80" s="21">
        <f t="shared" si="17"/>
        <v>0</v>
      </c>
    </row>
    <row r="81" spans="1:14">
      <c r="A81" s="3">
        <v>45370</v>
      </c>
      <c r="B81" s="38" t="s">
        <v>61</v>
      </c>
      <c r="C81" s="3" t="str">
        <f t="shared" si="9"/>
        <v>Tuesday</v>
      </c>
      <c r="D81" s="1" t="s">
        <v>4</v>
      </c>
      <c r="E81" s="4">
        <v>35.971400963714245</v>
      </c>
      <c r="F81" s="4">
        <v>13.121437972389499</v>
      </c>
      <c r="G81" s="16">
        <f t="shared" si="10"/>
        <v>0</v>
      </c>
      <c r="H81" s="18">
        <f t="shared" si="11"/>
        <v>0</v>
      </c>
      <c r="I81" s="19">
        <f t="shared" si="12"/>
        <v>1</v>
      </c>
      <c r="J81" s="18">
        <f t="shared" si="13"/>
        <v>0</v>
      </c>
      <c r="K81" s="20">
        <f t="shared" si="14"/>
        <v>0</v>
      </c>
      <c r="L81" s="21">
        <f t="shared" si="15"/>
        <v>0</v>
      </c>
      <c r="M81" s="21">
        <f t="shared" si="16"/>
        <v>0</v>
      </c>
      <c r="N81" s="21">
        <f t="shared" si="17"/>
        <v>0</v>
      </c>
    </row>
    <row r="82" spans="1:14">
      <c r="A82" s="3">
        <v>45371</v>
      </c>
      <c r="B82" s="38" t="s">
        <v>61</v>
      </c>
      <c r="C82" s="3" t="str">
        <f t="shared" si="9"/>
        <v>Wednesday</v>
      </c>
      <c r="D82" s="1" t="s">
        <v>4</v>
      </c>
      <c r="E82" s="4">
        <v>35.382753044569995</v>
      </c>
      <c r="F82" s="4">
        <v>13.050027693384498</v>
      </c>
      <c r="G82" s="16">
        <f t="shared" si="10"/>
        <v>0</v>
      </c>
      <c r="H82" s="18">
        <f t="shared" si="11"/>
        <v>0</v>
      </c>
      <c r="I82" s="19">
        <f t="shared" si="12"/>
        <v>0</v>
      </c>
      <c r="J82" s="18">
        <f t="shared" si="13"/>
        <v>1</v>
      </c>
      <c r="K82" s="20">
        <f t="shared" si="14"/>
        <v>0</v>
      </c>
      <c r="L82" s="21">
        <f t="shared" si="15"/>
        <v>0</v>
      </c>
      <c r="M82" s="21">
        <f t="shared" si="16"/>
        <v>0</v>
      </c>
      <c r="N82" s="21">
        <f t="shared" si="17"/>
        <v>0</v>
      </c>
    </row>
    <row r="83" spans="1:14">
      <c r="A83" s="3">
        <v>45372</v>
      </c>
      <c r="B83" s="38" t="s">
        <v>61</v>
      </c>
      <c r="C83" s="3" t="str">
        <f t="shared" si="9"/>
        <v>Thursday</v>
      </c>
      <c r="D83" s="1" t="s">
        <v>4</v>
      </c>
      <c r="E83" s="4">
        <v>33.980535838344501</v>
      </c>
      <c r="F83" s="4">
        <v>12.683379021559999</v>
      </c>
      <c r="G83" s="16">
        <f t="shared" si="10"/>
        <v>0</v>
      </c>
      <c r="H83" s="18">
        <f t="shared" si="11"/>
        <v>0</v>
      </c>
      <c r="I83" s="19">
        <f t="shared" si="12"/>
        <v>0</v>
      </c>
      <c r="J83" s="18">
        <f t="shared" si="13"/>
        <v>0</v>
      </c>
      <c r="K83" s="20">
        <f t="shared" si="14"/>
        <v>1</v>
      </c>
      <c r="L83" s="21">
        <f t="shared" si="15"/>
        <v>0</v>
      </c>
      <c r="M83" s="21">
        <f t="shared" si="16"/>
        <v>0</v>
      </c>
      <c r="N83" s="21">
        <f t="shared" si="17"/>
        <v>0</v>
      </c>
    </row>
    <row r="84" spans="1:14">
      <c r="A84" s="3">
        <v>45373</v>
      </c>
      <c r="B84" s="38" t="s">
        <v>61</v>
      </c>
      <c r="C84" s="3" t="str">
        <f t="shared" si="9"/>
        <v>Friday</v>
      </c>
      <c r="D84" s="1" t="s">
        <v>4</v>
      </c>
      <c r="E84" s="4">
        <v>32.359290729195749</v>
      </c>
      <c r="F84" s="4">
        <v>12.062369102816499</v>
      </c>
      <c r="G84" s="16">
        <f t="shared" si="10"/>
        <v>0</v>
      </c>
      <c r="H84" s="18">
        <f t="shared" si="11"/>
        <v>0</v>
      </c>
      <c r="I84" s="19">
        <f t="shared" si="12"/>
        <v>0</v>
      </c>
      <c r="J84" s="18">
        <f t="shared" si="13"/>
        <v>0</v>
      </c>
      <c r="K84" s="20">
        <f t="shared" si="14"/>
        <v>0</v>
      </c>
      <c r="L84" s="21">
        <f t="shared" si="15"/>
        <v>1</v>
      </c>
      <c r="M84" s="21">
        <f t="shared" si="16"/>
        <v>0</v>
      </c>
      <c r="N84" s="21">
        <f t="shared" si="17"/>
        <v>0</v>
      </c>
    </row>
    <row r="85" spans="1:14">
      <c r="A85" s="3">
        <v>45374</v>
      </c>
      <c r="B85" s="38" t="s">
        <v>61</v>
      </c>
      <c r="C85" s="3" t="str">
        <f t="shared" si="9"/>
        <v>Saturday</v>
      </c>
      <c r="D85" s="1" t="s">
        <v>4</v>
      </c>
      <c r="E85" s="4">
        <v>34.197977585833499</v>
      </c>
      <c r="F85" s="4">
        <v>12.991954210104998</v>
      </c>
      <c r="G85" s="16">
        <f t="shared" si="10"/>
        <v>0</v>
      </c>
      <c r="H85" s="18">
        <f t="shared" si="11"/>
        <v>0</v>
      </c>
      <c r="I85" s="19">
        <f t="shared" si="12"/>
        <v>0</v>
      </c>
      <c r="J85" s="18">
        <f t="shared" si="13"/>
        <v>0</v>
      </c>
      <c r="K85" s="20">
        <f t="shared" si="14"/>
        <v>0</v>
      </c>
      <c r="L85" s="21">
        <f t="shared" si="15"/>
        <v>0</v>
      </c>
      <c r="M85" s="21">
        <f t="shared" si="16"/>
        <v>1</v>
      </c>
      <c r="N85" s="21">
        <f t="shared" si="17"/>
        <v>0</v>
      </c>
    </row>
    <row r="86" spans="1:14">
      <c r="A86" s="3">
        <v>45375</v>
      </c>
      <c r="B86" s="38" t="s">
        <v>61</v>
      </c>
      <c r="C86" s="3" t="str">
        <f t="shared" si="9"/>
        <v>Sunday</v>
      </c>
      <c r="D86" s="1" t="s">
        <v>4</v>
      </c>
      <c r="E86" s="4">
        <v>35.70870667021525</v>
      </c>
      <c r="F86" s="4">
        <v>13.047607775689499</v>
      </c>
      <c r="G86" s="16">
        <f t="shared" si="10"/>
        <v>0</v>
      </c>
      <c r="H86" s="18">
        <f t="shared" si="11"/>
        <v>0</v>
      </c>
      <c r="I86" s="19">
        <f t="shared" si="12"/>
        <v>0</v>
      </c>
      <c r="J86" s="18">
        <f t="shared" si="13"/>
        <v>0</v>
      </c>
      <c r="K86" s="20">
        <f t="shared" si="14"/>
        <v>0</v>
      </c>
      <c r="L86" s="21">
        <f t="shared" si="15"/>
        <v>0</v>
      </c>
      <c r="M86" s="21">
        <f t="shared" si="16"/>
        <v>0</v>
      </c>
      <c r="N86" s="21">
        <f t="shared" si="17"/>
        <v>1</v>
      </c>
    </row>
    <row r="87" spans="1:14">
      <c r="A87" s="3">
        <v>45376</v>
      </c>
      <c r="B87" s="38" t="s">
        <v>61</v>
      </c>
      <c r="C87" s="3" t="str">
        <f t="shared" si="9"/>
        <v>Monday</v>
      </c>
      <c r="D87" s="1" t="s">
        <v>4</v>
      </c>
      <c r="E87" s="4">
        <v>30.220930520869999</v>
      </c>
      <c r="F87" s="4">
        <v>11.197288750686999</v>
      </c>
      <c r="G87" s="16">
        <f t="shared" si="10"/>
        <v>0</v>
      </c>
      <c r="H87" s="18">
        <f t="shared" si="11"/>
        <v>1</v>
      </c>
      <c r="I87" s="19">
        <f t="shared" si="12"/>
        <v>0</v>
      </c>
      <c r="J87" s="18">
        <f t="shared" si="13"/>
        <v>0</v>
      </c>
      <c r="K87" s="20">
        <f t="shared" si="14"/>
        <v>0</v>
      </c>
      <c r="L87" s="21">
        <f t="shared" si="15"/>
        <v>0</v>
      </c>
      <c r="M87" s="21">
        <f t="shared" si="16"/>
        <v>0</v>
      </c>
      <c r="N87" s="21">
        <f t="shared" si="17"/>
        <v>0</v>
      </c>
    </row>
    <row r="88" spans="1:14">
      <c r="A88" s="3">
        <v>45377</v>
      </c>
      <c r="B88" s="38" t="s">
        <v>61</v>
      </c>
      <c r="C88" s="3" t="str">
        <f t="shared" si="9"/>
        <v>Tuesday</v>
      </c>
      <c r="D88" s="1" t="s">
        <v>4</v>
      </c>
      <c r="E88" s="4">
        <v>32.874330612733246</v>
      </c>
      <c r="F88" s="4">
        <v>12.921823308497999</v>
      </c>
      <c r="G88" s="16">
        <f t="shared" si="10"/>
        <v>0</v>
      </c>
      <c r="H88" s="18">
        <f t="shared" si="11"/>
        <v>0</v>
      </c>
      <c r="I88" s="19">
        <f t="shared" si="12"/>
        <v>1</v>
      </c>
      <c r="J88" s="18">
        <f t="shared" si="13"/>
        <v>0</v>
      </c>
      <c r="K88" s="20">
        <f t="shared" si="14"/>
        <v>0</v>
      </c>
      <c r="L88" s="21">
        <f t="shared" si="15"/>
        <v>0</v>
      </c>
      <c r="M88" s="21">
        <f t="shared" si="16"/>
        <v>0</v>
      </c>
      <c r="N88" s="21">
        <f t="shared" si="17"/>
        <v>0</v>
      </c>
    </row>
    <row r="89" spans="1:14">
      <c r="A89" s="3">
        <v>45378</v>
      </c>
      <c r="B89" s="38" t="s">
        <v>61</v>
      </c>
      <c r="C89" s="3" t="str">
        <f t="shared" si="9"/>
        <v>Wednesday</v>
      </c>
      <c r="D89" s="1" t="s">
        <v>4</v>
      </c>
      <c r="E89" s="4">
        <v>34.587838587879745</v>
      </c>
      <c r="F89" s="4">
        <v>13.358726797285998</v>
      </c>
      <c r="G89" s="16">
        <f t="shared" si="10"/>
        <v>0</v>
      </c>
      <c r="H89" s="18">
        <f t="shared" si="11"/>
        <v>0</v>
      </c>
      <c r="I89" s="19">
        <f t="shared" si="12"/>
        <v>0</v>
      </c>
      <c r="J89" s="18">
        <f t="shared" si="13"/>
        <v>1</v>
      </c>
      <c r="K89" s="20">
        <f t="shared" si="14"/>
        <v>0</v>
      </c>
      <c r="L89" s="21">
        <f t="shared" si="15"/>
        <v>0</v>
      </c>
      <c r="M89" s="21">
        <f t="shared" si="16"/>
        <v>0</v>
      </c>
      <c r="N89" s="21">
        <f t="shared" si="17"/>
        <v>0</v>
      </c>
    </row>
    <row r="90" spans="1:14">
      <c r="A90" s="3">
        <v>45379</v>
      </c>
      <c r="B90" s="38" t="s">
        <v>61</v>
      </c>
      <c r="C90" s="3" t="str">
        <f t="shared" si="9"/>
        <v>Thursday</v>
      </c>
      <c r="D90" s="1" t="s">
        <v>4</v>
      </c>
      <c r="E90" s="4">
        <v>37.759679874352749</v>
      </c>
      <c r="F90" s="4">
        <v>13.649572358278999</v>
      </c>
      <c r="G90" s="16">
        <f t="shared" si="10"/>
        <v>0</v>
      </c>
      <c r="H90" s="18">
        <f t="shared" si="11"/>
        <v>0</v>
      </c>
      <c r="I90" s="19">
        <f t="shared" si="12"/>
        <v>0</v>
      </c>
      <c r="J90" s="18">
        <f t="shared" si="13"/>
        <v>0</v>
      </c>
      <c r="K90" s="20">
        <f t="shared" si="14"/>
        <v>1</v>
      </c>
      <c r="L90" s="21">
        <f t="shared" si="15"/>
        <v>0</v>
      </c>
      <c r="M90" s="21">
        <f t="shared" si="16"/>
        <v>0</v>
      </c>
      <c r="N90" s="21">
        <f t="shared" si="17"/>
        <v>0</v>
      </c>
    </row>
    <row r="91" spans="1:14">
      <c r="A91" s="3">
        <v>45380</v>
      </c>
      <c r="B91" s="38" t="s">
        <v>61</v>
      </c>
      <c r="C91" s="3" t="str">
        <f t="shared" si="9"/>
        <v>Friday</v>
      </c>
      <c r="D91" s="1" t="s">
        <v>4</v>
      </c>
      <c r="E91" s="4">
        <v>40.368898193572498</v>
      </c>
      <c r="F91" s="4">
        <v>13.516395788616499</v>
      </c>
      <c r="G91" s="16">
        <f t="shared" si="10"/>
        <v>0</v>
      </c>
      <c r="H91" s="18">
        <f t="shared" si="11"/>
        <v>0</v>
      </c>
      <c r="I91" s="19">
        <f t="shared" si="12"/>
        <v>0</v>
      </c>
      <c r="J91" s="18">
        <f t="shared" si="13"/>
        <v>0</v>
      </c>
      <c r="K91" s="20">
        <f t="shared" si="14"/>
        <v>0</v>
      </c>
      <c r="L91" s="21">
        <f t="shared" si="15"/>
        <v>1</v>
      </c>
      <c r="M91" s="21">
        <f t="shared" si="16"/>
        <v>0</v>
      </c>
      <c r="N91" s="21">
        <f t="shared" si="17"/>
        <v>0</v>
      </c>
    </row>
    <row r="92" spans="1:14">
      <c r="A92" s="3">
        <v>45381</v>
      </c>
      <c r="B92" s="38" t="s">
        <v>61</v>
      </c>
      <c r="C92" s="3" t="str">
        <f t="shared" si="9"/>
        <v>Saturday</v>
      </c>
      <c r="D92" s="1" t="s">
        <v>4</v>
      </c>
      <c r="E92" s="4">
        <v>39.920976953660997</v>
      </c>
      <c r="F92" s="4">
        <v>12.854844138837999</v>
      </c>
      <c r="G92" s="16">
        <f t="shared" si="10"/>
        <v>0</v>
      </c>
      <c r="H92" s="18">
        <f t="shared" si="11"/>
        <v>0</v>
      </c>
      <c r="I92" s="19">
        <f t="shared" si="12"/>
        <v>0</v>
      </c>
      <c r="J92" s="18">
        <f t="shared" si="13"/>
        <v>0</v>
      </c>
      <c r="K92" s="20">
        <f t="shared" si="14"/>
        <v>0</v>
      </c>
      <c r="L92" s="21">
        <f t="shared" si="15"/>
        <v>0</v>
      </c>
      <c r="M92" s="21">
        <f t="shared" si="16"/>
        <v>1</v>
      </c>
      <c r="N92" s="21">
        <f t="shared" si="17"/>
        <v>0</v>
      </c>
    </row>
    <row r="93" spans="1:14">
      <c r="A93" s="3">
        <v>45382</v>
      </c>
      <c r="B93" s="38" t="s">
        <v>61</v>
      </c>
      <c r="C93" s="3" t="str">
        <f t="shared" si="9"/>
        <v>Sunday</v>
      </c>
      <c r="D93" s="1" t="s">
        <v>4</v>
      </c>
      <c r="E93" s="4">
        <v>43.874541758650992</v>
      </c>
      <c r="F93" s="4">
        <v>13.28768372295</v>
      </c>
      <c r="G93" s="16">
        <f t="shared" si="10"/>
        <v>0</v>
      </c>
      <c r="H93" s="18">
        <f t="shared" si="11"/>
        <v>0</v>
      </c>
      <c r="I93" s="19">
        <f t="shared" si="12"/>
        <v>0</v>
      </c>
      <c r="J93" s="18">
        <f t="shared" si="13"/>
        <v>0</v>
      </c>
      <c r="K93" s="20">
        <f t="shared" si="14"/>
        <v>0</v>
      </c>
      <c r="L93" s="21">
        <f t="shared" si="15"/>
        <v>0</v>
      </c>
      <c r="M93" s="21">
        <f t="shared" si="16"/>
        <v>0</v>
      </c>
      <c r="N93" s="21">
        <f t="shared" si="17"/>
        <v>1</v>
      </c>
    </row>
    <row r="94" spans="1:14" ht="17.399999999999999">
      <c r="A94" s="7">
        <v>45383</v>
      </c>
      <c r="B94" s="39" t="s">
        <v>62</v>
      </c>
      <c r="C94" s="7" t="str">
        <f t="shared" si="9"/>
        <v>Monday</v>
      </c>
      <c r="D94" s="1" t="s">
        <v>4</v>
      </c>
      <c r="E94" s="26">
        <f>$Q$19+($Q$20*$F94)+($Q$21*$G94)+($Q$22*$H94)+($Q$23*$I94)+($Q$24*$J94)+($Q$25*$K94)+($Q$26*$L94)+($Q$27*$M94)</f>
        <v>33.37233162238681</v>
      </c>
      <c r="F94" s="4">
        <f>'Regression for - April_Traffic'!$L94</f>
        <v>13.302601518488279</v>
      </c>
      <c r="G94" s="16">
        <f t="shared" si="10"/>
        <v>0</v>
      </c>
      <c r="H94" s="17">
        <f t="shared" si="11"/>
        <v>1</v>
      </c>
      <c r="I94" s="17">
        <f t="shared" si="12"/>
        <v>0</v>
      </c>
      <c r="J94" s="17">
        <f t="shared" si="13"/>
        <v>0</v>
      </c>
      <c r="K94" s="21">
        <f t="shared" si="14"/>
        <v>0</v>
      </c>
      <c r="L94" s="21">
        <f t="shared" si="15"/>
        <v>0</v>
      </c>
      <c r="M94" s="21">
        <f t="shared" si="16"/>
        <v>0</v>
      </c>
      <c r="N94" s="21">
        <f t="shared" si="17"/>
        <v>0</v>
      </c>
    </row>
    <row r="95" spans="1:14" ht="17.399999999999999">
      <c r="A95" s="7">
        <v>45384</v>
      </c>
      <c r="B95" s="39" t="s">
        <v>62</v>
      </c>
      <c r="C95" s="7" t="str">
        <f t="shared" si="9"/>
        <v>Tuesday</v>
      </c>
      <c r="D95" s="1" t="s">
        <v>4</v>
      </c>
      <c r="E95" s="26">
        <f t="shared" ref="E95:E123" si="18">$Q$19+($Q$20*$F95)+($Q$21*$G95)+($Q$22*$H95)+($Q$23*$I95)+($Q$24*$J95)+($Q$25*$K95)+($Q$26*$L95)+($Q$27*$M95)</f>
        <v>34.214711662673523</v>
      </c>
      <c r="F95" s="4">
        <f>'Regression for - April_Traffic'!$L95</f>
        <v>13.717827646356623</v>
      </c>
      <c r="G95" s="16">
        <f t="shared" si="10"/>
        <v>0</v>
      </c>
      <c r="H95" s="17">
        <f t="shared" si="11"/>
        <v>0</v>
      </c>
      <c r="I95" s="17">
        <f t="shared" si="12"/>
        <v>1</v>
      </c>
      <c r="J95" s="17">
        <f t="shared" si="13"/>
        <v>0</v>
      </c>
      <c r="K95" s="21">
        <f t="shared" si="14"/>
        <v>0</v>
      </c>
      <c r="L95" s="21">
        <f t="shared" si="15"/>
        <v>0</v>
      </c>
      <c r="M95" s="21">
        <f t="shared" si="16"/>
        <v>0</v>
      </c>
      <c r="N95" s="21">
        <f t="shared" si="17"/>
        <v>0</v>
      </c>
    </row>
    <row r="96" spans="1:14" ht="17.399999999999999">
      <c r="A96" s="7">
        <v>45385</v>
      </c>
      <c r="B96" s="39" t="s">
        <v>62</v>
      </c>
      <c r="C96" s="7" t="str">
        <f t="shared" si="9"/>
        <v>Wednesday</v>
      </c>
      <c r="D96" s="1" t="s">
        <v>4</v>
      </c>
      <c r="E96" s="26">
        <f t="shared" si="18"/>
        <v>34.275883225676608</v>
      </c>
      <c r="F96" s="4">
        <f>'Regression for - April_Traffic'!$L96</f>
        <v>13.725960595975122</v>
      </c>
      <c r="G96" s="16">
        <f t="shared" si="10"/>
        <v>0</v>
      </c>
      <c r="H96" s="17">
        <f t="shared" si="11"/>
        <v>0</v>
      </c>
      <c r="I96" s="17">
        <f t="shared" si="12"/>
        <v>0</v>
      </c>
      <c r="J96" s="17">
        <f t="shared" si="13"/>
        <v>1</v>
      </c>
      <c r="K96" s="21">
        <f t="shared" si="14"/>
        <v>0</v>
      </c>
      <c r="L96" s="21">
        <f t="shared" si="15"/>
        <v>0</v>
      </c>
      <c r="M96" s="21">
        <f t="shared" si="16"/>
        <v>0</v>
      </c>
      <c r="N96" s="21">
        <f t="shared" si="17"/>
        <v>0</v>
      </c>
    </row>
    <row r="97" spans="1:14" ht="17.399999999999999">
      <c r="A97" s="7">
        <v>45386</v>
      </c>
      <c r="B97" s="39" t="s">
        <v>62</v>
      </c>
      <c r="C97" s="7" t="str">
        <f t="shared" si="9"/>
        <v>Thursday</v>
      </c>
      <c r="D97" s="1" t="s">
        <v>4</v>
      </c>
      <c r="E97" s="26">
        <f t="shared" si="18"/>
        <v>34.178884918256614</v>
      </c>
      <c r="F97" s="4">
        <f>'Regression for - April_Traffic'!$L97</f>
        <v>13.830486127350278</v>
      </c>
      <c r="G97" s="16">
        <f t="shared" si="10"/>
        <v>0</v>
      </c>
      <c r="H97" s="17">
        <f t="shared" si="11"/>
        <v>0</v>
      </c>
      <c r="I97" s="17">
        <f t="shared" si="12"/>
        <v>0</v>
      </c>
      <c r="J97" s="17">
        <f t="shared" si="13"/>
        <v>0</v>
      </c>
      <c r="K97" s="21">
        <f t="shared" si="14"/>
        <v>1</v>
      </c>
      <c r="L97" s="21">
        <f t="shared" si="15"/>
        <v>0</v>
      </c>
      <c r="M97" s="21">
        <f t="shared" si="16"/>
        <v>0</v>
      </c>
      <c r="N97" s="21">
        <f t="shared" si="17"/>
        <v>0</v>
      </c>
    </row>
    <row r="98" spans="1:14" ht="17.399999999999999">
      <c r="A98" s="7">
        <v>45387</v>
      </c>
      <c r="B98" s="39" t="s">
        <v>62</v>
      </c>
      <c r="C98" s="7" t="str">
        <f t="shared" si="9"/>
        <v>Friday</v>
      </c>
      <c r="D98" s="1" t="s">
        <v>6</v>
      </c>
      <c r="E98" s="26">
        <f t="shared" si="18"/>
        <v>44.865149142610093</v>
      </c>
      <c r="F98" s="4">
        <f>'Regression for - April_Traffic'!$L98</f>
        <v>17.174341037247224</v>
      </c>
      <c r="G98" s="16">
        <f t="shared" si="10"/>
        <v>1</v>
      </c>
      <c r="H98" s="17">
        <f t="shared" si="11"/>
        <v>0</v>
      </c>
      <c r="I98" s="17">
        <f t="shared" si="12"/>
        <v>0</v>
      </c>
      <c r="J98" s="17">
        <f t="shared" si="13"/>
        <v>0</v>
      </c>
      <c r="K98" s="21">
        <f t="shared" si="14"/>
        <v>0</v>
      </c>
      <c r="L98" s="21">
        <f t="shared" si="15"/>
        <v>1</v>
      </c>
      <c r="M98" s="21">
        <f t="shared" si="16"/>
        <v>0</v>
      </c>
      <c r="N98" s="21">
        <f t="shared" si="17"/>
        <v>0</v>
      </c>
    </row>
    <row r="99" spans="1:14" ht="17.399999999999999">
      <c r="A99" s="7">
        <v>45388</v>
      </c>
      <c r="B99" s="39" t="s">
        <v>62</v>
      </c>
      <c r="C99" s="7" t="str">
        <f t="shared" si="9"/>
        <v>Saturday</v>
      </c>
      <c r="D99" s="1" t="s">
        <v>6</v>
      </c>
      <c r="E99" s="26">
        <f t="shared" si="18"/>
        <v>46.937131833094512</v>
      </c>
      <c r="F99" s="4">
        <f>'Regression for - April_Traffic'!$L99</f>
        <v>17.287590549077379</v>
      </c>
      <c r="G99" s="16">
        <f t="shared" si="10"/>
        <v>1</v>
      </c>
      <c r="H99" s="17">
        <f t="shared" si="11"/>
        <v>0</v>
      </c>
      <c r="I99" s="17">
        <f t="shared" si="12"/>
        <v>0</v>
      </c>
      <c r="J99" s="17">
        <f t="shared" si="13"/>
        <v>0</v>
      </c>
      <c r="K99" s="21">
        <f t="shared" si="14"/>
        <v>0</v>
      </c>
      <c r="L99" s="21">
        <f t="shared" si="15"/>
        <v>0</v>
      </c>
      <c r="M99" s="21">
        <f t="shared" si="16"/>
        <v>1</v>
      </c>
      <c r="N99" s="21">
        <f t="shared" si="17"/>
        <v>0</v>
      </c>
    </row>
    <row r="100" spans="1:14" ht="17.399999999999999">
      <c r="A100" s="7">
        <v>45389</v>
      </c>
      <c r="B100" s="39" t="s">
        <v>62</v>
      </c>
      <c r="C100" s="7" t="str">
        <f t="shared" si="9"/>
        <v>Sunday</v>
      </c>
      <c r="D100" s="1" t="s">
        <v>6</v>
      </c>
      <c r="E100" s="26">
        <f t="shared" si="18"/>
        <v>50.136476145275815</v>
      </c>
      <c r="F100" s="4">
        <f>'Regression for - April_Traffic'!$L100</f>
        <v>17.612808123951378</v>
      </c>
      <c r="G100" s="16">
        <f t="shared" si="10"/>
        <v>1</v>
      </c>
      <c r="H100" s="17">
        <f t="shared" si="11"/>
        <v>0</v>
      </c>
      <c r="I100" s="17">
        <f t="shared" si="12"/>
        <v>0</v>
      </c>
      <c r="J100" s="17">
        <f t="shared" si="13"/>
        <v>0</v>
      </c>
      <c r="K100" s="21">
        <f t="shared" si="14"/>
        <v>0</v>
      </c>
      <c r="L100" s="21">
        <f t="shared" si="15"/>
        <v>0</v>
      </c>
      <c r="M100" s="21">
        <f t="shared" si="16"/>
        <v>0</v>
      </c>
      <c r="N100" s="21">
        <f t="shared" si="17"/>
        <v>1</v>
      </c>
    </row>
    <row r="101" spans="1:14" ht="17.399999999999999">
      <c r="A101" s="7">
        <v>45390</v>
      </c>
      <c r="B101" s="39" t="s">
        <v>62</v>
      </c>
      <c r="C101" s="7" t="str">
        <f t="shared" si="9"/>
        <v>Monday</v>
      </c>
      <c r="D101" s="1" t="s">
        <v>6</v>
      </c>
      <c r="E101" s="26">
        <f t="shared" si="18"/>
        <v>44.200914968282902</v>
      </c>
      <c r="F101" s="4">
        <f>'Regression for - April_Traffic'!$L101</f>
        <v>17.148689484349255</v>
      </c>
      <c r="G101" s="16">
        <f t="shared" si="10"/>
        <v>1</v>
      </c>
      <c r="H101" s="17">
        <f t="shared" si="11"/>
        <v>1</v>
      </c>
      <c r="I101" s="17">
        <f t="shared" si="12"/>
        <v>0</v>
      </c>
      <c r="J101" s="17">
        <f t="shared" si="13"/>
        <v>0</v>
      </c>
      <c r="K101" s="21">
        <f t="shared" si="14"/>
        <v>0</v>
      </c>
      <c r="L101" s="21">
        <f t="shared" si="15"/>
        <v>0</v>
      </c>
      <c r="M101" s="21">
        <f t="shared" si="16"/>
        <v>0</v>
      </c>
      <c r="N101" s="21">
        <f t="shared" si="17"/>
        <v>0</v>
      </c>
    </row>
    <row r="102" spans="1:14" ht="17.399999999999999">
      <c r="A102" s="7">
        <v>45391</v>
      </c>
      <c r="B102" s="39" t="s">
        <v>62</v>
      </c>
      <c r="C102" s="7" t="str">
        <f t="shared" si="9"/>
        <v>Tuesday</v>
      </c>
      <c r="D102" s="1" t="s">
        <v>6</v>
      </c>
      <c r="E102" s="26">
        <f t="shared" si="18"/>
        <v>45.043295008569615</v>
      </c>
      <c r="F102" s="4">
        <f>'Regression for - April_Traffic'!$L102</f>
        <v>17.563915612217599</v>
      </c>
      <c r="G102" s="16">
        <f t="shared" si="10"/>
        <v>1</v>
      </c>
      <c r="H102" s="17">
        <f t="shared" si="11"/>
        <v>0</v>
      </c>
      <c r="I102" s="17">
        <f t="shared" si="12"/>
        <v>1</v>
      </c>
      <c r="J102" s="17">
        <f t="shared" si="13"/>
        <v>0</v>
      </c>
      <c r="K102" s="21">
        <f t="shared" si="14"/>
        <v>0</v>
      </c>
      <c r="L102" s="21">
        <f t="shared" si="15"/>
        <v>0</v>
      </c>
      <c r="M102" s="21">
        <f t="shared" si="16"/>
        <v>0</v>
      </c>
      <c r="N102" s="21">
        <f t="shared" si="17"/>
        <v>0</v>
      </c>
    </row>
    <row r="103" spans="1:14" ht="17.399999999999999">
      <c r="A103" s="7">
        <v>45392</v>
      </c>
      <c r="B103" s="39" t="s">
        <v>62</v>
      </c>
      <c r="C103" s="7" t="str">
        <f t="shared" si="9"/>
        <v>Wednesday</v>
      </c>
      <c r="D103" s="1" t="s">
        <v>6</v>
      </c>
      <c r="E103" s="26">
        <f t="shared" si="18"/>
        <v>45.104466571572715</v>
      </c>
      <c r="F103" s="4">
        <f>'Regression for - April_Traffic'!$L103</f>
        <v>17.572048561836102</v>
      </c>
      <c r="G103" s="16">
        <f t="shared" si="10"/>
        <v>1</v>
      </c>
      <c r="H103" s="17">
        <f t="shared" si="11"/>
        <v>0</v>
      </c>
      <c r="I103" s="17">
        <f t="shared" si="12"/>
        <v>0</v>
      </c>
      <c r="J103" s="17">
        <f t="shared" si="13"/>
        <v>1</v>
      </c>
      <c r="K103" s="21">
        <f t="shared" si="14"/>
        <v>0</v>
      </c>
      <c r="L103" s="21">
        <f t="shared" si="15"/>
        <v>0</v>
      </c>
      <c r="M103" s="21">
        <f t="shared" si="16"/>
        <v>0</v>
      </c>
      <c r="N103" s="21">
        <f t="shared" si="17"/>
        <v>0</v>
      </c>
    </row>
    <row r="104" spans="1:14" ht="17.399999999999999">
      <c r="A104" s="7">
        <v>45393</v>
      </c>
      <c r="B104" s="39" t="s">
        <v>62</v>
      </c>
      <c r="C104" s="7" t="str">
        <f t="shared" si="9"/>
        <v>Thursday</v>
      </c>
      <c r="D104" s="1" t="s">
        <v>6</v>
      </c>
      <c r="E104" s="26">
        <f t="shared" si="18"/>
        <v>45.00746826415272</v>
      </c>
      <c r="F104" s="4">
        <f>'Regression for - April_Traffic'!$L104</f>
        <v>17.676574093211258</v>
      </c>
      <c r="G104" s="16">
        <f t="shared" si="10"/>
        <v>1</v>
      </c>
      <c r="H104" s="17">
        <f t="shared" si="11"/>
        <v>0</v>
      </c>
      <c r="I104" s="17">
        <f t="shared" si="12"/>
        <v>0</v>
      </c>
      <c r="J104" s="17">
        <f t="shared" si="13"/>
        <v>0</v>
      </c>
      <c r="K104" s="21">
        <f t="shared" si="14"/>
        <v>1</v>
      </c>
      <c r="L104" s="21">
        <f t="shared" si="15"/>
        <v>0</v>
      </c>
      <c r="M104" s="21">
        <f t="shared" si="16"/>
        <v>0</v>
      </c>
      <c r="N104" s="21">
        <f t="shared" si="17"/>
        <v>0</v>
      </c>
    </row>
    <row r="105" spans="1:14" ht="17.399999999999999">
      <c r="A105" s="7">
        <v>45394</v>
      </c>
      <c r="B105" s="39" t="s">
        <v>62</v>
      </c>
      <c r="C105" s="7" t="str">
        <f t="shared" si="9"/>
        <v>Friday</v>
      </c>
      <c r="D105" s="1" t="s">
        <v>6</v>
      </c>
      <c r="E105" s="26">
        <f t="shared" si="18"/>
        <v>44.865149142610093</v>
      </c>
      <c r="F105" s="4">
        <f>'Regression for - April_Traffic'!$L105</f>
        <v>17.174341037247224</v>
      </c>
      <c r="G105" s="16">
        <f t="shared" si="10"/>
        <v>1</v>
      </c>
      <c r="H105" s="17">
        <f t="shared" si="11"/>
        <v>0</v>
      </c>
      <c r="I105" s="17">
        <f t="shared" si="12"/>
        <v>0</v>
      </c>
      <c r="J105" s="17">
        <f t="shared" si="13"/>
        <v>0</v>
      </c>
      <c r="K105" s="21">
        <f t="shared" si="14"/>
        <v>0</v>
      </c>
      <c r="L105" s="21">
        <f t="shared" si="15"/>
        <v>1</v>
      </c>
      <c r="M105" s="21">
        <f t="shared" si="16"/>
        <v>0</v>
      </c>
      <c r="N105" s="21">
        <f t="shared" si="17"/>
        <v>0</v>
      </c>
    </row>
    <row r="106" spans="1:14" ht="17.399999999999999">
      <c r="A106" s="7">
        <v>45395</v>
      </c>
      <c r="B106" s="39" t="s">
        <v>62</v>
      </c>
      <c r="C106" s="7" t="str">
        <f t="shared" si="9"/>
        <v>Saturday</v>
      </c>
      <c r="D106" s="1" t="s">
        <v>6</v>
      </c>
      <c r="E106" s="26">
        <f t="shared" si="18"/>
        <v>46.937131833094512</v>
      </c>
      <c r="F106" s="4">
        <f>'Regression for - April_Traffic'!$L106</f>
        <v>17.287590549077379</v>
      </c>
      <c r="G106" s="16">
        <f t="shared" si="10"/>
        <v>1</v>
      </c>
      <c r="H106" s="17">
        <f t="shared" si="11"/>
        <v>0</v>
      </c>
      <c r="I106" s="17">
        <f t="shared" si="12"/>
        <v>0</v>
      </c>
      <c r="J106" s="17">
        <f t="shared" si="13"/>
        <v>0</v>
      </c>
      <c r="K106" s="21">
        <f t="shared" si="14"/>
        <v>0</v>
      </c>
      <c r="L106" s="21">
        <f t="shared" si="15"/>
        <v>0</v>
      </c>
      <c r="M106" s="21">
        <f t="shared" si="16"/>
        <v>1</v>
      </c>
      <c r="N106" s="21">
        <f t="shared" si="17"/>
        <v>0</v>
      </c>
    </row>
    <row r="107" spans="1:14" ht="17.399999999999999">
      <c r="A107" s="7">
        <v>45396</v>
      </c>
      <c r="B107" s="39" t="s">
        <v>62</v>
      </c>
      <c r="C107" s="7" t="str">
        <f t="shared" si="9"/>
        <v>Sunday</v>
      </c>
      <c r="D107" s="1" t="s">
        <v>6</v>
      </c>
      <c r="E107" s="26">
        <f t="shared" si="18"/>
        <v>50.136476145275815</v>
      </c>
      <c r="F107" s="4">
        <f>'Regression for - April_Traffic'!$L107</f>
        <v>17.612808123951378</v>
      </c>
      <c r="G107" s="16">
        <f t="shared" si="10"/>
        <v>1</v>
      </c>
      <c r="H107" s="17">
        <f t="shared" si="11"/>
        <v>0</v>
      </c>
      <c r="I107" s="17">
        <f t="shared" si="12"/>
        <v>0</v>
      </c>
      <c r="J107" s="17">
        <f t="shared" si="13"/>
        <v>0</v>
      </c>
      <c r="K107" s="21">
        <f t="shared" si="14"/>
        <v>0</v>
      </c>
      <c r="L107" s="21">
        <f t="shared" si="15"/>
        <v>0</v>
      </c>
      <c r="M107" s="21">
        <f t="shared" si="16"/>
        <v>0</v>
      </c>
      <c r="N107" s="21">
        <f t="shared" si="17"/>
        <v>1</v>
      </c>
    </row>
    <row r="108" spans="1:14" ht="17.399999999999999">
      <c r="A108" s="7">
        <v>45397</v>
      </c>
      <c r="B108" s="39" t="s">
        <v>62</v>
      </c>
      <c r="C108" s="7" t="str">
        <f t="shared" si="9"/>
        <v>Monday</v>
      </c>
      <c r="D108" s="1" t="s">
        <v>4</v>
      </c>
      <c r="E108" s="26">
        <f t="shared" si="18"/>
        <v>33.37233162238681</v>
      </c>
      <c r="F108" s="4">
        <f>'Regression for - April_Traffic'!$L108</f>
        <v>13.302601518488279</v>
      </c>
      <c r="G108" s="16">
        <f t="shared" si="10"/>
        <v>0</v>
      </c>
      <c r="H108" s="17">
        <f t="shared" si="11"/>
        <v>1</v>
      </c>
      <c r="I108" s="17">
        <f t="shared" si="12"/>
        <v>0</v>
      </c>
      <c r="J108" s="17">
        <f t="shared" si="13"/>
        <v>0</v>
      </c>
      <c r="K108" s="21">
        <f t="shared" si="14"/>
        <v>0</v>
      </c>
      <c r="L108" s="21">
        <f t="shared" si="15"/>
        <v>0</v>
      </c>
      <c r="M108" s="21">
        <f t="shared" si="16"/>
        <v>0</v>
      </c>
      <c r="N108" s="21">
        <f t="shared" si="17"/>
        <v>0</v>
      </c>
    </row>
    <row r="109" spans="1:14" ht="17.399999999999999">
      <c r="A109" s="7">
        <v>45398</v>
      </c>
      <c r="B109" s="39" t="s">
        <v>62</v>
      </c>
      <c r="C109" s="7" t="str">
        <f t="shared" si="9"/>
        <v>Tuesday</v>
      </c>
      <c r="D109" s="1" t="s">
        <v>4</v>
      </c>
      <c r="E109" s="26">
        <f t="shared" si="18"/>
        <v>34.214711662673523</v>
      </c>
      <c r="F109" s="4">
        <f>'Regression for - April_Traffic'!$L109</f>
        <v>13.717827646356623</v>
      </c>
      <c r="G109" s="16">
        <f t="shared" si="10"/>
        <v>0</v>
      </c>
      <c r="H109" s="17">
        <f t="shared" si="11"/>
        <v>0</v>
      </c>
      <c r="I109" s="17">
        <f t="shared" si="12"/>
        <v>1</v>
      </c>
      <c r="J109" s="17">
        <f t="shared" si="13"/>
        <v>0</v>
      </c>
      <c r="K109" s="21">
        <f t="shared" si="14"/>
        <v>0</v>
      </c>
      <c r="L109" s="21">
        <f t="shared" si="15"/>
        <v>0</v>
      </c>
      <c r="M109" s="21">
        <f t="shared" si="16"/>
        <v>0</v>
      </c>
      <c r="N109" s="21">
        <f t="shared" si="17"/>
        <v>0</v>
      </c>
    </row>
    <row r="110" spans="1:14" ht="17.399999999999999">
      <c r="A110" s="7">
        <v>45399</v>
      </c>
      <c r="B110" s="39" t="s">
        <v>62</v>
      </c>
      <c r="C110" s="7" t="str">
        <f t="shared" si="9"/>
        <v>Wednesday</v>
      </c>
      <c r="D110" s="1" t="s">
        <v>6</v>
      </c>
      <c r="E110" s="26">
        <f t="shared" si="18"/>
        <v>45.104466571572715</v>
      </c>
      <c r="F110" s="4">
        <f>'Regression for - April_Traffic'!$L110</f>
        <v>17.572048561836102</v>
      </c>
      <c r="G110" s="16">
        <f t="shared" si="10"/>
        <v>1</v>
      </c>
      <c r="H110" s="17">
        <f t="shared" si="11"/>
        <v>0</v>
      </c>
      <c r="I110" s="17">
        <f t="shared" si="12"/>
        <v>0</v>
      </c>
      <c r="J110" s="17">
        <f t="shared" si="13"/>
        <v>1</v>
      </c>
      <c r="K110" s="21">
        <f t="shared" si="14"/>
        <v>0</v>
      </c>
      <c r="L110" s="21">
        <f t="shared" si="15"/>
        <v>0</v>
      </c>
      <c r="M110" s="21">
        <f t="shared" si="16"/>
        <v>0</v>
      </c>
      <c r="N110" s="21">
        <f t="shared" si="17"/>
        <v>0</v>
      </c>
    </row>
    <row r="111" spans="1:14" ht="17.399999999999999">
      <c r="A111" s="7">
        <v>45400</v>
      </c>
      <c r="B111" s="39" t="s">
        <v>62</v>
      </c>
      <c r="C111" s="7" t="str">
        <f t="shared" si="9"/>
        <v>Thursday</v>
      </c>
      <c r="D111" s="1" t="s">
        <v>6</v>
      </c>
      <c r="E111" s="26">
        <f t="shared" si="18"/>
        <v>45.00746826415272</v>
      </c>
      <c r="F111" s="4">
        <f>'Regression for - April_Traffic'!$L111</f>
        <v>17.676574093211258</v>
      </c>
      <c r="G111" s="16">
        <f t="shared" si="10"/>
        <v>1</v>
      </c>
      <c r="H111" s="17">
        <f t="shared" si="11"/>
        <v>0</v>
      </c>
      <c r="I111" s="17">
        <f t="shared" si="12"/>
        <v>0</v>
      </c>
      <c r="J111" s="17">
        <f t="shared" si="13"/>
        <v>0</v>
      </c>
      <c r="K111" s="21">
        <f t="shared" si="14"/>
        <v>1</v>
      </c>
      <c r="L111" s="21">
        <f t="shared" si="15"/>
        <v>0</v>
      </c>
      <c r="M111" s="21">
        <f t="shared" si="16"/>
        <v>0</v>
      </c>
      <c r="N111" s="21">
        <f t="shared" si="17"/>
        <v>0</v>
      </c>
    </row>
    <row r="112" spans="1:14" ht="17.399999999999999">
      <c r="A112" s="7">
        <v>45401</v>
      </c>
      <c r="B112" s="39" t="s">
        <v>62</v>
      </c>
      <c r="C112" s="7" t="str">
        <f t="shared" si="9"/>
        <v>Friday</v>
      </c>
      <c r="D112" s="1" t="s">
        <v>6</v>
      </c>
      <c r="E112" s="26">
        <f t="shared" si="18"/>
        <v>44.865149142610093</v>
      </c>
      <c r="F112" s="4">
        <f>'Regression for - April_Traffic'!$L112</f>
        <v>17.174341037247224</v>
      </c>
      <c r="G112" s="16">
        <f t="shared" si="10"/>
        <v>1</v>
      </c>
      <c r="H112" s="17">
        <f t="shared" si="11"/>
        <v>0</v>
      </c>
      <c r="I112" s="17">
        <f t="shared" si="12"/>
        <v>0</v>
      </c>
      <c r="J112" s="17">
        <f t="shared" si="13"/>
        <v>0</v>
      </c>
      <c r="K112" s="21">
        <f t="shared" si="14"/>
        <v>0</v>
      </c>
      <c r="L112" s="21">
        <f t="shared" si="15"/>
        <v>1</v>
      </c>
      <c r="M112" s="21">
        <f t="shared" si="16"/>
        <v>0</v>
      </c>
      <c r="N112" s="21">
        <f t="shared" si="17"/>
        <v>0</v>
      </c>
    </row>
    <row r="113" spans="1:14" ht="17.399999999999999">
      <c r="A113" s="7">
        <v>45402</v>
      </c>
      <c r="B113" s="39" t="s">
        <v>62</v>
      </c>
      <c r="C113" s="7" t="str">
        <f t="shared" si="9"/>
        <v>Saturday</v>
      </c>
      <c r="D113" s="1" t="s">
        <v>6</v>
      </c>
      <c r="E113" s="26">
        <f t="shared" si="18"/>
        <v>46.937131833094512</v>
      </c>
      <c r="F113" s="4">
        <f>'Regression for - April_Traffic'!$L113</f>
        <v>17.287590549077379</v>
      </c>
      <c r="G113" s="16">
        <f t="shared" si="10"/>
        <v>1</v>
      </c>
      <c r="H113" s="17">
        <f t="shared" si="11"/>
        <v>0</v>
      </c>
      <c r="I113" s="17">
        <f t="shared" si="12"/>
        <v>0</v>
      </c>
      <c r="J113" s="17">
        <f t="shared" si="13"/>
        <v>0</v>
      </c>
      <c r="K113" s="21">
        <f t="shared" si="14"/>
        <v>0</v>
      </c>
      <c r="L113" s="21">
        <f t="shared" si="15"/>
        <v>0</v>
      </c>
      <c r="M113" s="21">
        <f t="shared" si="16"/>
        <v>1</v>
      </c>
      <c r="N113" s="21">
        <f t="shared" si="17"/>
        <v>0</v>
      </c>
    </row>
    <row r="114" spans="1:14" ht="17.399999999999999">
      <c r="A114" s="7">
        <v>45403</v>
      </c>
      <c r="B114" s="39" t="s">
        <v>62</v>
      </c>
      <c r="C114" s="7" t="str">
        <f t="shared" si="9"/>
        <v>Sunday</v>
      </c>
      <c r="D114" s="1" t="s">
        <v>6</v>
      </c>
      <c r="E114" s="26">
        <f t="shared" si="18"/>
        <v>50.136476145275815</v>
      </c>
      <c r="F114" s="4">
        <f>'Regression for - April_Traffic'!$L114</f>
        <v>17.612808123951378</v>
      </c>
      <c r="G114" s="16">
        <f t="shared" si="10"/>
        <v>1</v>
      </c>
      <c r="H114" s="17">
        <f t="shared" si="11"/>
        <v>0</v>
      </c>
      <c r="I114" s="17">
        <f t="shared" si="12"/>
        <v>0</v>
      </c>
      <c r="J114" s="17">
        <f t="shared" si="13"/>
        <v>0</v>
      </c>
      <c r="K114" s="21">
        <f t="shared" si="14"/>
        <v>0</v>
      </c>
      <c r="L114" s="21">
        <f t="shared" si="15"/>
        <v>0</v>
      </c>
      <c r="M114" s="21">
        <f t="shared" si="16"/>
        <v>0</v>
      </c>
      <c r="N114" s="21">
        <f t="shared" si="17"/>
        <v>1</v>
      </c>
    </row>
    <row r="115" spans="1:14" ht="17.399999999999999">
      <c r="A115" s="7">
        <v>45404</v>
      </c>
      <c r="B115" s="39" t="s">
        <v>62</v>
      </c>
      <c r="C115" s="7" t="str">
        <f t="shared" si="9"/>
        <v>Monday</v>
      </c>
      <c r="D115" s="1" t="s">
        <v>4</v>
      </c>
      <c r="E115" s="26">
        <f t="shared" si="18"/>
        <v>33.37233162238681</v>
      </c>
      <c r="F115" s="4">
        <f>'Regression for - April_Traffic'!$L115</f>
        <v>13.302601518488279</v>
      </c>
      <c r="G115" s="16">
        <f t="shared" si="10"/>
        <v>0</v>
      </c>
      <c r="H115" s="17">
        <f t="shared" si="11"/>
        <v>1</v>
      </c>
      <c r="I115" s="17">
        <f t="shared" si="12"/>
        <v>0</v>
      </c>
      <c r="J115" s="17">
        <f t="shared" si="13"/>
        <v>0</v>
      </c>
      <c r="K115" s="21">
        <f t="shared" si="14"/>
        <v>0</v>
      </c>
      <c r="L115" s="21">
        <f t="shared" si="15"/>
        <v>0</v>
      </c>
      <c r="M115" s="21">
        <f t="shared" si="16"/>
        <v>0</v>
      </c>
      <c r="N115" s="21">
        <f t="shared" si="17"/>
        <v>0</v>
      </c>
    </row>
    <row r="116" spans="1:14" ht="17.399999999999999">
      <c r="A116" s="7">
        <v>45405</v>
      </c>
      <c r="B116" s="39" t="s">
        <v>62</v>
      </c>
      <c r="C116" s="7" t="str">
        <f t="shared" si="9"/>
        <v>Tuesday</v>
      </c>
      <c r="D116" s="1" t="s">
        <v>4</v>
      </c>
      <c r="E116" s="26">
        <f t="shared" si="18"/>
        <v>34.214711662673523</v>
      </c>
      <c r="F116" s="4">
        <f>'Regression for - April_Traffic'!$L116</f>
        <v>13.717827646356623</v>
      </c>
      <c r="G116" s="16">
        <f t="shared" si="10"/>
        <v>0</v>
      </c>
      <c r="H116" s="17">
        <f t="shared" si="11"/>
        <v>0</v>
      </c>
      <c r="I116" s="17">
        <f t="shared" si="12"/>
        <v>1</v>
      </c>
      <c r="J116" s="17">
        <f t="shared" si="13"/>
        <v>0</v>
      </c>
      <c r="K116" s="21">
        <f t="shared" si="14"/>
        <v>0</v>
      </c>
      <c r="L116" s="21">
        <f t="shared" si="15"/>
        <v>0</v>
      </c>
      <c r="M116" s="21">
        <f t="shared" si="16"/>
        <v>0</v>
      </c>
      <c r="N116" s="21">
        <f t="shared" si="17"/>
        <v>0</v>
      </c>
    </row>
    <row r="117" spans="1:14" ht="17.399999999999999">
      <c r="A117" s="7">
        <v>45406</v>
      </c>
      <c r="B117" s="39" t="s">
        <v>62</v>
      </c>
      <c r="C117" s="7" t="str">
        <f t="shared" si="9"/>
        <v>Wednesday</v>
      </c>
      <c r="D117" s="1" t="s">
        <v>4</v>
      </c>
      <c r="E117" s="26">
        <f t="shared" si="18"/>
        <v>34.275883225676608</v>
      </c>
      <c r="F117" s="4">
        <f>'Regression for - April_Traffic'!$L117</f>
        <v>13.725960595975122</v>
      </c>
      <c r="G117" s="16">
        <f t="shared" si="10"/>
        <v>0</v>
      </c>
      <c r="H117" s="17">
        <f t="shared" si="11"/>
        <v>0</v>
      </c>
      <c r="I117" s="17">
        <f t="shared" si="12"/>
        <v>0</v>
      </c>
      <c r="J117" s="17">
        <f t="shared" si="13"/>
        <v>1</v>
      </c>
      <c r="K117" s="21">
        <f t="shared" si="14"/>
        <v>0</v>
      </c>
      <c r="L117" s="21">
        <f t="shared" si="15"/>
        <v>0</v>
      </c>
      <c r="M117" s="21">
        <f t="shared" si="16"/>
        <v>0</v>
      </c>
      <c r="N117" s="21">
        <f t="shared" si="17"/>
        <v>0</v>
      </c>
    </row>
    <row r="118" spans="1:14" ht="17.399999999999999">
      <c r="A118" s="7">
        <v>45407</v>
      </c>
      <c r="B118" s="39" t="s">
        <v>62</v>
      </c>
      <c r="C118" s="7" t="str">
        <f t="shared" si="9"/>
        <v>Thursday</v>
      </c>
      <c r="D118" s="1" t="s">
        <v>4</v>
      </c>
      <c r="E118" s="26">
        <f t="shared" si="18"/>
        <v>34.178884918256614</v>
      </c>
      <c r="F118" s="4">
        <f>'Regression for - April_Traffic'!$L118</f>
        <v>13.830486127350278</v>
      </c>
      <c r="G118" s="16">
        <f t="shared" si="10"/>
        <v>0</v>
      </c>
      <c r="H118" s="17">
        <f t="shared" si="11"/>
        <v>0</v>
      </c>
      <c r="I118" s="17">
        <f t="shared" si="12"/>
        <v>0</v>
      </c>
      <c r="J118" s="17">
        <f t="shared" si="13"/>
        <v>0</v>
      </c>
      <c r="K118" s="21">
        <f t="shared" si="14"/>
        <v>1</v>
      </c>
      <c r="L118" s="21">
        <f t="shared" si="15"/>
        <v>0</v>
      </c>
      <c r="M118" s="21">
        <f t="shared" si="16"/>
        <v>0</v>
      </c>
      <c r="N118" s="21">
        <f t="shared" si="17"/>
        <v>0</v>
      </c>
    </row>
    <row r="119" spans="1:14" ht="17.399999999999999">
      <c r="A119" s="7">
        <v>45408</v>
      </c>
      <c r="B119" s="39" t="s">
        <v>62</v>
      </c>
      <c r="C119" s="7" t="str">
        <f t="shared" si="9"/>
        <v>Friday</v>
      </c>
      <c r="D119" s="1" t="s">
        <v>6</v>
      </c>
      <c r="E119" s="26">
        <f t="shared" si="18"/>
        <v>44.865149142610093</v>
      </c>
      <c r="F119" s="4">
        <f>'Regression for - April_Traffic'!$L119</f>
        <v>17.174341037247224</v>
      </c>
      <c r="G119" s="16">
        <f t="shared" si="10"/>
        <v>1</v>
      </c>
      <c r="H119" s="17">
        <f t="shared" si="11"/>
        <v>0</v>
      </c>
      <c r="I119" s="17">
        <f t="shared" si="12"/>
        <v>0</v>
      </c>
      <c r="J119" s="17">
        <f t="shared" si="13"/>
        <v>0</v>
      </c>
      <c r="K119" s="21">
        <f t="shared" si="14"/>
        <v>0</v>
      </c>
      <c r="L119" s="21">
        <f t="shared" si="15"/>
        <v>1</v>
      </c>
      <c r="M119" s="21">
        <f t="shared" si="16"/>
        <v>0</v>
      </c>
      <c r="N119" s="21">
        <f t="shared" si="17"/>
        <v>0</v>
      </c>
    </row>
    <row r="120" spans="1:14" ht="17.399999999999999">
      <c r="A120" s="7">
        <v>45409</v>
      </c>
      <c r="B120" s="39" t="s">
        <v>62</v>
      </c>
      <c r="C120" s="7" t="str">
        <f t="shared" si="9"/>
        <v>Saturday</v>
      </c>
      <c r="D120" s="1" t="s">
        <v>6</v>
      </c>
      <c r="E120" s="26">
        <f t="shared" si="18"/>
        <v>46.937131833094512</v>
      </c>
      <c r="F120" s="4">
        <f>'Regression for - April_Traffic'!$L120</f>
        <v>17.287590549077379</v>
      </c>
      <c r="G120" s="16">
        <f t="shared" si="10"/>
        <v>1</v>
      </c>
      <c r="H120" s="17">
        <f t="shared" si="11"/>
        <v>0</v>
      </c>
      <c r="I120" s="17">
        <f t="shared" si="12"/>
        <v>0</v>
      </c>
      <c r="J120" s="17">
        <f t="shared" si="13"/>
        <v>0</v>
      </c>
      <c r="K120" s="21">
        <f t="shared" si="14"/>
        <v>0</v>
      </c>
      <c r="L120" s="21">
        <f t="shared" si="15"/>
        <v>0</v>
      </c>
      <c r="M120" s="21">
        <f t="shared" si="16"/>
        <v>1</v>
      </c>
      <c r="N120" s="21">
        <f t="shared" si="17"/>
        <v>0</v>
      </c>
    </row>
    <row r="121" spans="1:14" ht="17.399999999999999">
      <c r="A121" s="7">
        <v>45410</v>
      </c>
      <c r="B121" s="39" t="s">
        <v>62</v>
      </c>
      <c r="C121" s="7" t="str">
        <f t="shared" si="9"/>
        <v>Sunday</v>
      </c>
      <c r="D121" s="1" t="s">
        <v>6</v>
      </c>
      <c r="E121" s="26">
        <f t="shared" si="18"/>
        <v>50.136476145275815</v>
      </c>
      <c r="F121" s="4">
        <f>'Regression for - April_Traffic'!$L121</f>
        <v>17.612808123951378</v>
      </c>
      <c r="G121" s="16">
        <f t="shared" si="10"/>
        <v>1</v>
      </c>
      <c r="H121" s="17">
        <f t="shared" si="11"/>
        <v>0</v>
      </c>
      <c r="I121" s="17">
        <f t="shared" si="12"/>
        <v>0</v>
      </c>
      <c r="J121" s="17">
        <f t="shared" si="13"/>
        <v>0</v>
      </c>
      <c r="K121" s="21">
        <f t="shared" si="14"/>
        <v>0</v>
      </c>
      <c r="L121" s="21">
        <f t="shared" si="15"/>
        <v>0</v>
      </c>
      <c r="M121" s="21">
        <f t="shared" si="16"/>
        <v>0</v>
      </c>
      <c r="N121" s="21">
        <f t="shared" si="17"/>
        <v>1</v>
      </c>
    </row>
    <row r="122" spans="1:14" ht="17.399999999999999">
      <c r="A122" s="7">
        <v>45411</v>
      </c>
      <c r="B122" s="39" t="s">
        <v>62</v>
      </c>
      <c r="C122" s="7" t="str">
        <f t="shared" si="9"/>
        <v>Monday</v>
      </c>
      <c r="D122" s="1" t="s">
        <v>4</v>
      </c>
      <c r="E122" s="26">
        <f t="shared" si="18"/>
        <v>33.37233162238681</v>
      </c>
      <c r="F122" s="4">
        <f>'Regression for - April_Traffic'!$L122</f>
        <v>13.302601518488279</v>
      </c>
      <c r="G122" s="16">
        <f t="shared" si="10"/>
        <v>0</v>
      </c>
      <c r="H122" s="17">
        <f t="shared" si="11"/>
        <v>1</v>
      </c>
      <c r="I122" s="17">
        <f t="shared" si="12"/>
        <v>0</v>
      </c>
      <c r="J122" s="17">
        <f t="shared" si="13"/>
        <v>0</v>
      </c>
      <c r="K122" s="21">
        <f t="shared" si="14"/>
        <v>0</v>
      </c>
      <c r="L122" s="21">
        <f t="shared" si="15"/>
        <v>0</v>
      </c>
      <c r="M122" s="21">
        <f t="shared" si="16"/>
        <v>0</v>
      </c>
      <c r="N122" s="21">
        <f t="shared" si="17"/>
        <v>0</v>
      </c>
    </row>
    <row r="123" spans="1:14" ht="17.399999999999999">
      <c r="A123" s="7">
        <v>45412</v>
      </c>
      <c r="B123" s="39" t="s">
        <v>62</v>
      </c>
      <c r="C123" s="7" t="str">
        <f t="shared" si="9"/>
        <v>Tuesday</v>
      </c>
      <c r="D123" s="1" t="s">
        <v>4</v>
      </c>
      <c r="E123" s="26">
        <f t="shared" si="18"/>
        <v>34.214711662673523</v>
      </c>
      <c r="F123" s="4">
        <f>'Regression for - April_Traffic'!$L123</f>
        <v>13.717827646356623</v>
      </c>
      <c r="G123" s="16">
        <f t="shared" si="10"/>
        <v>0</v>
      </c>
      <c r="H123" s="17">
        <f t="shared" si="11"/>
        <v>0</v>
      </c>
      <c r="I123" s="17">
        <f t="shared" si="12"/>
        <v>1</v>
      </c>
      <c r="J123" s="17">
        <f t="shared" si="13"/>
        <v>0</v>
      </c>
      <c r="K123" s="21">
        <f t="shared" si="14"/>
        <v>0</v>
      </c>
      <c r="L123" s="21">
        <f t="shared" si="15"/>
        <v>0</v>
      </c>
      <c r="M123" s="21">
        <f t="shared" si="16"/>
        <v>0</v>
      </c>
      <c r="N123" s="21">
        <f t="shared" si="17"/>
        <v>0</v>
      </c>
    </row>
    <row r="124" spans="1:14">
      <c r="A124" s="7"/>
      <c r="B124" s="39"/>
      <c r="C124" s="7"/>
      <c r="E124" s="15"/>
    </row>
    <row r="125" spans="1:14">
      <c r="A125" s="7"/>
      <c r="B125" s="39"/>
      <c r="C125" s="7"/>
      <c r="E125" s="15"/>
    </row>
    <row r="126" spans="1:14">
      <c r="A126" s="7"/>
      <c r="B126" s="39"/>
      <c r="C126" s="7"/>
      <c r="E126" s="15"/>
    </row>
    <row r="127" spans="1:14">
      <c r="E127" s="15"/>
    </row>
    <row r="128" spans="1:14">
      <c r="E128" s="15"/>
    </row>
    <row r="129" spans="5:5">
      <c r="E129" s="15"/>
    </row>
    <row r="130" spans="5:5">
      <c r="E130" s="15"/>
    </row>
    <row r="131" spans="5:5">
      <c r="E131" s="15"/>
    </row>
    <row r="132" spans="5:5">
      <c r="E132" s="15"/>
    </row>
    <row r="133" spans="5:5">
      <c r="E133" s="15"/>
    </row>
    <row r="134" spans="5:5">
      <c r="E134" s="15"/>
    </row>
    <row r="135" spans="5:5">
      <c r="E135" s="15"/>
    </row>
    <row r="136" spans="5:5">
      <c r="E136" s="15"/>
    </row>
    <row r="137" spans="5:5">
      <c r="E137" s="15"/>
    </row>
    <row r="138" spans="5:5">
      <c r="E138" s="15"/>
    </row>
    <row r="139" spans="5:5">
      <c r="E139" s="15"/>
    </row>
    <row r="140" spans="5:5">
      <c r="E140" s="15"/>
    </row>
    <row r="141" spans="5:5">
      <c r="E141" s="15"/>
    </row>
    <row r="142" spans="5:5">
      <c r="E142" s="15"/>
    </row>
    <row r="143" spans="5:5">
      <c r="E143" s="15"/>
    </row>
    <row r="144" spans="5:5">
      <c r="E144" s="15"/>
    </row>
    <row r="145" spans="5:5">
      <c r="E145" s="15"/>
    </row>
    <row r="146" spans="5:5">
      <c r="E146" s="15"/>
    </row>
    <row r="147" spans="5:5">
      <c r="E147" s="15"/>
    </row>
    <row r="148" spans="5:5">
      <c r="E148" s="15"/>
    </row>
    <row r="149" spans="5:5">
      <c r="E149" s="15"/>
    </row>
    <row r="150" spans="5:5">
      <c r="E150" s="15"/>
    </row>
    <row r="151" spans="5:5">
      <c r="E151" s="15"/>
    </row>
    <row r="152" spans="5:5">
      <c r="E152" s="15"/>
    </row>
    <row r="153" spans="5:5">
      <c r="E153" s="15"/>
    </row>
    <row r="154" spans="5:5">
      <c r="E154" s="15"/>
    </row>
    <row r="155" spans="5:5">
      <c r="E155" s="15"/>
    </row>
    <row r="156" spans="5:5">
      <c r="E156" s="15"/>
    </row>
    <row r="157" spans="5:5">
      <c r="E157" s="15"/>
    </row>
    <row r="158" spans="5:5">
      <c r="E158" s="15"/>
    </row>
    <row r="159" spans="5:5">
      <c r="E159" s="15"/>
    </row>
    <row r="160" spans="5:5">
      <c r="E160" s="15"/>
    </row>
    <row r="161" spans="5:5">
      <c r="E161" s="15"/>
    </row>
    <row r="162" spans="5:5">
      <c r="E162" s="15"/>
    </row>
    <row r="163" spans="5:5">
      <c r="E163" s="15"/>
    </row>
    <row r="164" spans="5:5">
      <c r="E164" s="15"/>
    </row>
    <row r="165" spans="5:5">
      <c r="E165" s="15"/>
    </row>
    <row r="166" spans="5:5">
      <c r="E166" s="15"/>
    </row>
    <row r="167" spans="5:5">
      <c r="E167" s="15"/>
    </row>
    <row r="168" spans="5:5">
      <c r="E168" s="15"/>
    </row>
    <row r="169" spans="5:5">
      <c r="E169" s="15"/>
    </row>
    <row r="170" spans="5:5">
      <c r="E170" s="15"/>
    </row>
    <row r="171" spans="5:5">
      <c r="E171" s="15"/>
    </row>
    <row r="172" spans="5:5">
      <c r="E172" s="15"/>
    </row>
    <row r="173" spans="5:5">
      <c r="E173" s="15"/>
    </row>
    <row r="174" spans="5:5">
      <c r="E174" s="15"/>
    </row>
    <row r="175" spans="5:5">
      <c r="E175" s="15"/>
    </row>
    <row r="176" spans="5:5">
      <c r="E176" s="15"/>
    </row>
    <row r="177" spans="5:5">
      <c r="E177" s="15"/>
    </row>
    <row r="178" spans="5:5">
      <c r="E178" s="15"/>
    </row>
    <row r="179" spans="5:5">
      <c r="E179" s="15"/>
    </row>
    <row r="180" spans="5:5">
      <c r="E180" s="15"/>
    </row>
    <row r="181" spans="5:5">
      <c r="E181" s="15"/>
    </row>
    <row r="182" spans="5:5">
      <c r="E182" s="15"/>
    </row>
    <row r="183" spans="5:5">
      <c r="E183" s="15"/>
    </row>
    <row r="184" spans="5:5">
      <c r="E18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opLeftCell="A2" zoomScale="85" zoomScaleNormal="85" workbookViewId="0">
      <selection activeCell="N15" sqref="N15"/>
    </sheetView>
  </sheetViews>
  <sheetFormatPr defaultRowHeight="13.8"/>
  <cols>
    <col min="1" max="1" width="13.09765625" bestFit="1" customWidth="1"/>
    <col min="2" max="2" width="11.8984375" bestFit="1" customWidth="1"/>
    <col min="3" max="3" width="13.19921875" bestFit="1" customWidth="1"/>
  </cols>
  <sheetData>
    <row r="3" spans="1:3">
      <c r="A3" s="32" t="s">
        <v>76</v>
      </c>
      <c r="B3" t="s">
        <v>78</v>
      </c>
      <c r="C3" t="s">
        <v>79</v>
      </c>
    </row>
    <row r="4" spans="1:3">
      <c r="A4" s="33" t="s">
        <v>56</v>
      </c>
      <c r="B4" s="34">
        <v>1225.5908488928505</v>
      </c>
      <c r="C4" s="34">
        <v>474.46675917313388</v>
      </c>
    </row>
    <row r="5" spans="1:3">
      <c r="A5" s="33" t="s">
        <v>60</v>
      </c>
      <c r="B5" s="34">
        <v>1115.9107801569876</v>
      </c>
      <c r="C5" s="34">
        <v>448.20298370325395</v>
      </c>
    </row>
    <row r="6" spans="1:3">
      <c r="A6" s="33" t="s">
        <v>61</v>
      </c>
      <c r="B6" s="34">
        <v>1326.3886788293028</v>
      </c>
      <c r="C6" s="34">
        <v>483.03169973271844</v>
      </c>
    </row>
    <row r="7" spans="1:3">
      <c r="A7" s="33" t="s">
        <v>62</v>
      </c>
      <c r="B7" s="34">
        <v>1244.480817560333</v>
      </c>
      <c r="C7" s="34">
        <v>476.70341935379599</v>
      </c>
    </row>
    <row r="8" spans="1:3">
      <c r="A8" s="33" t="s">
        <v>77</v>
      </c>
      <c r="B8" s="34">
        <v>4912.3711254394739</v>
      </c>
      <c r="C8" s="34">
        <v>1882.404861962902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Data</vt:lpstr>
      <vt:lpstr>EDA</vt:lpstr>
      <vt:lpstr>Trend line - Analysis</vt:lpstr>
      <vt:lpstr>Regression for - April_Traffic</vt:lpstr>
      <vt:lpstr>Regression for - April_GMV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Jaroli</dc:creator>
  <cp:lastModifiedBy>vinod kasi</cp:lastModifiedBy>
  <dcterms:created xsi:type="dcterms:W3CDTF">2025-05-30T09:16:28Z</dcterms:created>
  <dcterms:modified xsi:type="dcterms:W3CDTF">2025-08-18T14:20:11Z</dcterms:modified>
</cp:coreProperties>
</file>