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51ca21fe603b1e/04.15-Calculations etc/"/>
    </mc:Choice>
  </mc:AlternateContent>
  <xr:revisionPtr revIDLastSave="1" documentId="11_8C1FC378CD4F5EB1DFD677CDD97E4833804D394F" xr6:coauthVersionLast="41" xr6:coauthVersionMax="45" xr10:uidLastSave="{434AEE4F-371B-499A-8D8D-2D14BA20D197}"/>
  <bookViews>
    <workbookView xWindow="13660" yWindow="100" windowWidth="24740" windowHeight="20900" xr2:uid="{00000000-000D-0000-FFFF-FFFF00000000}"/>
  </bookViews>
  <sheets>
    <sheet name="Sheet1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1" i="1" l="1" a="1"/>
  <c r="D41" i="1"/>
  <c r="D42" i="1" a="1"/>
  <c r="D42" i="1"/>
  <c r="D65" i="1" a="1"/>
  <c r="D65" i="1"/>
  <c r="D64" i="1" a="1"/>
  <c r="D64" i="1"/>
  <c r="D48" i="1" a="1"/>
  <c r="D48" i="1"/>
  <c r="D47" i="1" a="1"/>
  <c r="D47" i="1"/>
</calcChain>
</file>

<file path=xl/sharedStrings.xml><?xml version="1.0" encoding="utf-8"?>
<sst xmlns="http://schemas.openxmlformats.org/spreadsheetml/2006/main" count="51" uniqueCount="27">
  <si>
    <t>1. Compile your data</t>
  </si>
  <si>
    <t>x_axis</t>
  </si>
  <si>
    <t>150</t>
  </si>
  <si>
    <t>300</t>
  </si>
  <si>
    <t>600</t>
  </si>
  <si>
    <t>900</t>
  </si>
  <si>
    <t>1500</t>
  </si>
  <si>
    <t>2500</t>
  </si>
  <si>
    <t>4500</t>
  </si>
  <si>
    <t>2. Select your data &gt; Insert &gt; Table (Click the checkbox the My Table has headers</t>
  </si>
  <si>
    <t>3. Click in the Table &gt; Design &gt; Table Name &gt; Enter T_Inputs &gt; Enter</t>
  </si>
  <si>
    <t>4. Create a table with 3 columns and name them as shown below (can change later). Add a few rows of info in the the first 2 columns</t>
  </si>
  <si>
    <t>data_column</t>
  </si>
  <si>
    <t>y</t>
  </si>
  <si>
    <t>5. Repeat Steps 2 and 3 and name the Table T_Results</t>
  </si>
  <si>
    <t>data_columns</t>
  </si>
  <si>
    <t>6. Copy the formula and paste it into any cell in the y column (remember to add the '=' sign at the front</t>
  </si>
  <si>
    <t>IFERROR( IF( [@[x_axis]] = MAX(T_Inputs[x_axis]), INDEX(T_Inputs,MATCH([@[x_axis]],T_Inputs[x_axis],1), MATCH([@[data_columns]],VALUE(T_Inputs[#Headers]),0) ), ( INDEX(T_Inputs,MATCH([@[x_axis]],T_Inputs[x_axis],1),MATCH([@[data_columns]],VALUE(T_Inputs[#Headers]),0)) * ( IF([@[x_axis]]=MAX(T_Inputs[x_axis]),MAX(T_Inputs[x_axis]),INDEX(T_Inputs[x_axis],MATCH([@[x_axis]],T_Inputs[x_axis],1)+1)) - [@[x_axis]] ) + IF([@[x_axis]]=MAX(T_Inputs[x_axis]),MAX(T_Inputs[x_axis]),INDEX(T_Inputs,MATCH([@[x_axis]],T_Inputs[x_axis],1)+1,MATCH([@[data_columns]],VALUE(T_Inputs[#Headers]),0) )) * ( [@[x_axis]] - INDEX(T_Inputs[x_axis],MATCH([@[x_axis]],T_Inputs[x_axis],1)) ) ) / ( IF([@[x_axis]]=MAX(T_Inputs[x_axis]),MAX(T_Inputs[x_axis]),INDEX(T_Inputs[x_axis],MATCH([@[x_axis]],T_Inputs[x_axis],1)+1)) - INDEX(T_Inputs[x_axis],MATCH([@[x_axis]],T_Inputs[x_axis],1)) ) ), "Check")</t>
  </si>
  <si>
    <t>7. Double click in any cell in the y column and hit the following keys: ctrl + shift + enter (Windows)</t>
  </si>
  <si>
    <t>8. Rename your headers accordingly</t>
  </si>
  <si>
    <t>ASME B16.34-2017: Table 2-1.1 Ratings for Group 1.1 Materials</t>
  </si>
  <si>
    <t>Working Pressures by Class, bar</t>
  </si>
  <si>
    <t>Temperature (°C)</t>
  </si>
  <si>
    <t>Valve List - Stripped to show only the lookup for the valve rating</t>
  </si>
  <si>
    <t>Class</t>
  </si>
  <si>
    <t>Temp. (°C)</t>
  </si>
  <si>
    <t>Rating (bar)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</si>
</sst>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40"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_Inputs" displayName="T_Inputs" ref="B14:I19" totalsRowShown="0" headerRowDxfId="39" dataDxfId="38">
  <autoFilter ref="B14:I19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00000000-0010-0000-0000-000001000000}" name="x_axis" dataDxfId="37"/>
    <tableColumn id="2" xr3:uid="{00000000-0010-0000-0000-000002000000}" name="150" dataDxfId="36"/>
    <tableColumn id="3" xr3:uid="{00000000-0010-0000-0000-000003000000}" name="300" dataDxfId="35"/>
    <tableColumn id="4" xr3:uid="{00000000-0010-0000-0000-000004000000}" name="600" dataDxfId="34"/>
    <tableColumn id="5" xr3:uid="{00000000-0010-0000-0000-000005000000}" name="900" dataDxfId="33"/>
    <tableColumn id="6" xr3:uid="{00000000-0010-0000-0000-000006000000}" name="1500" dataDxfId="32"/>
    <tableColumn id="7" xr3:uid="{00000000-0010-0000-0000-000007000000}" name="2500" dataDxfId="31"/>
    <tableColumn id="8" xr3:uid="{00000000-0010-0000-0000-000008000000}" name="4500" dataDxfId="30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_Results1" displayName="T_Results1" ref="B31:D33" totalsRowShown="0" headerRowDxfId="29" dataDxfId="28">
  <autoFilter ref="B31:D33" xr:uid="{00000000-0009-0000-0100-000004000000}">
    <filterColumn colId="0" hiddenButton="1"/>
    <filterColumn colId="1" hiddenButton="1"/>
    <filterColumn colId="2" hiddenButton="1"/>
  </autoFilter>
  <tableColumns count="3">
    <tableColumn id="1" xr3:uid="{00000000-0010-0000-0100-000001000000}" name="data_columns" dataDxfId="27"/>
    <tableColumn id="2" xr3:uid="{00000000-0010-0000-0100-000002000000}" name="x_axis" dataDxfId="26"/>
    <tableColumn id="3" xr3:uid="{00000000-0010-0000-0100-000003000000}" name="y" dataDxfId="25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_Results2" displayName="T_Results2" ref="B40:D42" totalsRowShown="0" headerRowDxfId="24" dataDxfId="23">
  <autoFilter ref="B40:D42" xr:uid="{00000000-0009-0000-0100-000005000000}">
    <filterColumn colId="0" hiddenButton="1"/>
    <filterColumn colId="1" hiddenButton="1"/>
    <filterColumn colId="2" hiddenButton="1"/>
  </autoFilter>
  <tableColumns count="3">
    <tableColumn id="1" xr3:uid="{00000000-0010-0000-0200-000001000000}" name="data_columns" dataDxfId="22"/>
    <tableColumn id="2" xr3:uid="{00000000-0010-0000-0200-000002000000}" name="x_axis" dataDxfId="21"/>
    <tableColumn id="3" xr3:uid="{00000000-0010-0000-0200-000003000000}" name="y" dataDxfId="20">
      <calculatedColumnFormula array="1">IFERROR( IF( T_Results2[[#This Row],[x_axis]] = MAX(T_Inputs[x_axis]), INDEX(T_Inputs[],MATCH(T_Results2[[#This Row],[x_axis]],T_Inputs[x_axis],1), MATCH(T_Results2[[#This Row],[data_columns]],VALUE(T_Inputs[#Headers]),0) ), ( INDEX(T_Inputs[],MATCH(T_Results2[[#This Row],[x_axis]],T_Inputs[x_axis],1),MATCH(T_Results2[[#This Row],[data_columns]],VALUE(T_Inputs[#Headers]),0)) * ( IF(T_Results2[[#This Row],[x_axis]]=MAX(T_Inputs[x_axis]),MAX(T_Inputs[x_axis]),INDEX(T_Inputs[x_axis],MATCH(T_Results2[[#This Row],[x_axis]],T_Inputs[x_axis],1)+1)) - T_Results2[[#This Row],[x_axis]] ) + IF(T_Results2[[#This Row],[x_axis]]=MAX(T_Inputs[x_axis]),MAX(T_Inputs[x_axis]),INDEX(T_Inputs[],MATCH(T_Results2[[#This Row],[x_axis]],T_Inputs[x_axis],1)+1,MATCH(T_Results2[[#This Row],[data_columns]],VALUE(T_Inputs[#Headers]),0) )) * ( T_Results2[[#This Row],[x_axis]] - INDEX(T_Inputs[x_axis],MATCH(T_Results2[[#This Row],[x_axis]],T_Inputs[x_axis],1)) ) ) / ( IF(T_Results2[[#This Row],[x_axis]]=MAX(T_Inputs[x_axis]),MAX(T_Inputs[x_axis]),INDEX(T_Inputs[x_axis],MATCH(T_Results2[[#This Row],[x_axis]],T_Inputs[x_axis],1)+1)) - INDEX(T_Inputs[x_axis],MATCH(T_Results2[[#This Row],[x_axis]],T_Inputs[x_axis],1)) ) ), "Check")</calculatedColumnFormula>
    </tableColumn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_Results" displayName="T_Results" ref="B46:D48" totalsRowShown="0" headerRowDxfId="19" dataDxfId="18">
  <autoFilter ref="B46:D48" xr:uid="{00000000-0009-0000-0100-000006000000}">
    <filterColumn colId="0" hiddenButton="1"/>
    <filterColumn colId="1" hiddenButton="1"/>
    <filterColumn colId="2" hiddenButton="1"/>
  </autoFilter>
  <tableColumns count="3">
    <tableColumn id="1" xr3:uid="{00000000-0010-0000-0300-000001000000}" name="data_columns" dataDxfId="17"/>
    <tableColumn id="2" xr3:uid="{00000000-0010-0000-0300-000002000000}" name="x_axis" dataDxfId="16"/>
    <tableColumn id="3" xr3:uid="{00000000-0010-0000-0300-000003000000}" name="y" dataDxfId="15">
      <calculatedColumnFormula array="1">IFERROR( IF( T_Results[[#This Row],[x_axis]] = MAX(T_Inputs[x_axis]), INDEX(T_Inputs[],MATCH(T_Results[[#This Row],[x_axis]],T_Inputs[x_axis],1), MATCH(T_Results[[#This Row],[data_columns]],VALUE(T_Inputs[#Headers]),0) ), ( INDEX(T_Inputs[],MATCH(T_Results[[#This Row],[x_axis]],T_Inputs[x_axis],1),MATCH(T_Results[[#This Row],[data_columns]],VALUE(T_Inputs[#Headers]),0)) * ( IF(T_Results[[#This Row],[x_axis]]=MAX(T_Inputs[x_axis]),MAX(T_Inputs[x_axis]),INDEX(T_Inputs[x_axis],MATCH(T_Results[[#This Row],[x_axis]],T_Inputs[x_axis],1)+1)) - T_Results[[#This Row],[x_axis]] ) + IF(T_Results[[#This Row],[x_axis]]=MAX(T_Inputs[x_axis]),MAX(T_Inputs[x_axis]),INDEX(T_Inputs[],MATCH(T_Results[[#This Row],[x_axis]],T_Inputs[x_axis],1)+1,MATCH(T_Results[[#This Row],[data_columns]],VALUE(T_Inputs[#Headers]),0) )) * ( T_Results[[#This Row],[x_axis]] - INDEX(T_Inputs[x_axis],MATCH(T_Results[[#This Row],[x_axis]],T_Inputs[x_axis],1)) ) ) / ( IF(T_Results[[#This Row],[x_axis]]=MAX(T_Inputs[x_axis]),MAX(T_Inputs[x_axis]),INDEX(T_Inputs[x_axis],MATCH(T_Results[[#This Row],[x_axis]],T_Inputs[x_axis],1)+1)) - INDEX(T_Inputs[x_axis],MATCH(T_Results[[#This Row],[x_axis]],T_Inputs[x_axis],1)) ) ), "Check")</calculatedColumnFormula>
    </tableColumn>
  </tableColumns>
  <tableStyleInfo name="TableStyleLight1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_Inputs8" displayName="T_Inputs8" ref="B55:I60" totalsRowShown="0" headerRowDxfId="14" dataDxfId="13">
  <autoFilter ref="B55:I60" xr:uid="{00000000-0009-0000-0100-00000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00000000-0010-0000-0400-000001000000}" name="Temperature (°C)" dataDxfId="12"/>
    <tableColumn id="2" xr3:uid="{00000000-0010-0000-0400-000002000000}" name="150" dataDxfId="11"/>
    <tableColumn id="3" xr3:uid="{00000000-0010-0000-0400-000003000000}" name="300" dataDxfId="10"/>
    <tableColumn id="4" xr3:uid="{00000000-0010-0000-0400-000004000000}" name="600" dataDxfId="9"/>
    <tableColumn id="5" xr3:uid="{00000000-0010-0000-0400-000005000000}" name="900" dataDxfId="8"/>
    <tableColumn id="6" xr3:uid="{00000000-0010-0000-0400-000006000000}" name="1500" dataDxfId="7"/>
    <tableColumn id="7" xr3:uid="{00000000-0010-0000-0400-000007000000}" name="2500" dataDxfId="6"/>
    <tableColumn id="8" xr3:uid="{00000000-0010-0000-0400-000008000000}" name="4500" dataDxfId="5"/>
  </tableColumns>
  <tableStyleInfo name="TableStyleLight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_Results9" displayName="T_Results9" ref="B63:D65" totalsRowShown="0" headerRowDxfId="4" dataDxfId="3">
  <autoFilter ref="B63:D65" xr:uid="{00000000-0009-0000-0100-000008000000}">
    <filterColumn colId="0" hiddenButton="1"/>
    <filterColumn colId="1" hiddenButton="1"/>
    <filterColumn colId="2" hiddenButton="1"/>
  </autoFilter>
  <tableColumns count="3">
    <tableColumn id="1" xr3:uid="{00000000-0010-0000-0500-000001000000}" name="Class" dataDxfId="2"/>
    <tableColumn id="2" xr3:uid="{00000000-0010-0000-0500-000002000000}" name="Temp. (°C)" dataDxfId="1"/>
    <tableColumn id="3" xr3:uid="{00000000-0010-0000-0500-000003000000}" name="Rating (bar)" dataDxfId="0">
      <calculatedColumnFormula array="1">IFERROR( IF( T_Results9[[#This Row],[Temp. (°C)]] = MAX(T_Inputs[x_axis]), INDEX(T_Inputs[],MATCH(T_Results9[[#This Row],[Temp. (°C)]],T_Inputs[x_axis],1), MATCH(T_Results9[[#This Row],[Class]],VALUE(T_Inputs[#Headers]),0) ), ( INDEX(T_Inputs[],MATCH(T_Results9[[#This Row],[Temp. (°C)]],T_Inputs[x_axis],1),MATCH(T_Results9[[#This Row],[Class]],VALUE(T_Inputs[#Headers]),0)) * ( IF(T_Results9[[#This Row],[Temp. (°C)]]=MAX(T_Inputs[x_axis]),MAX(T_Inputs[x_axis]),INDEX(T_Inputs[x_axis],MATCH(T_Results9[[#This Row],[Temp. (°C)]],T_Inputs[x_axis],1)+1)) - T_Results9[[#This Row],[Temp. (°C)]] ) + IF(T_Results9[[#This Row],[Temp. (°C)]]=MAX(T_Inputs[x_axis]),MAX(T_Inputs[x_axis]),INDEX(T_Inputs[],MATCH(T_Results9[[#This Row],[Temp. (°C)]],T_Inputs[x_axis],1)+1,MATCH(T_Results9[[#This Row],[Class]],VALUE(T_Inputs[#Headers]),0) )) * ( T_Results9[[#This Row],[Temp. (°C)]] - INDEX(T_Inputs[x_axis],MATCH(T_Results9[[#This Row],[Temp. (°C)]],T_Inputs[x_axis],1)) ) ) / ( IF(T_Results9[[#This Row],[Temp. (°C)]]=MAX(T_Inputs[x_axis]),MAX(T_Inputs[x_axis]),INDEX(T_Inputs[x_axis],MATCH(T_Results9[[#This Row],[Temp. (°C)]],T_Inputs[x_axis],1)+1)) - INDEX(T_Inputs[x_axis],MATCH(T_Results9[[#This Row],[Temp. (°C)]],T_Inputs[x_axis],1)) ) ), "Check")</calculatedColumnFormula>
    </tableColumn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65"/>
  <sheetViews>
    <sheetView showGridLines="0" tabSelected="1" topLeftCell="A9" zoomScale="80" zoomScaleNormal="80" workbookViewId="0">
      <selection activeCell="D28" sqref="D28"/>
    </sheetView>
  </sheetViews>
  <sheetFormatPr defaultRowHeight="14.5" x14ac:dyDescent="0.35"/>
  <cols>
    <col min="2" max="2" width="15.54296875" customWidth="1"/>
    <col min="3" max="3" width="10.453125" customWidth="1"/>
    <col min="4" max="4" width="13.26953125" customWidth="1"/>
  </cols>
  <sheetData>
    <row r="3" spans="2:9" x14ac:dyDescent="0.35">
      <c r="B3" s="2" t="s">
        <v>0</v>
      </c>
    </row>
    <row r="5" spans="2:9" x14ac:dyDescent="0.35"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</row>
    <row r="6" spans="2:9" x14ac:dyDescent="0.35">
      <c r="B6" s="4">
        <v>-29</v>
      </c>
      <c r="C6" s="4">
        <v>19.600000000000001</v>
      </c>
      <c r="D6" s="4">
        <v>51.1</v>
      </c>
      <c r="E6" s="4">
        <v>102.1</v>
      </c>
      <c r="F6" s="4">
        <v>153.19999999999999</v>
      </c>
      <c r="G6" s="4">
        <v>255.3</v>
      </c>
      <c r="H6" s="4">
        <v>425.5</v>
      </c>
      <c r="I6" s="4">
        <v>765.9</v>
      </c>
    </row>
    <row r="7" spans="2:9" x14ac:dyDescent="0.35">
      <c r="B7" s="4">
        <v>38</v>
      </c>
      <c r="C7" s="4">
        <v>19.600000000000001</v>
      </c>
      <c r="D7" s="4">
        <v>51.1</v>
      </c>
      <c r="E7" s="4">
        <v>102.1</v>
      </c>
      <c r="F7" s="4">
        <v>153.19999999999999</v>
      </c>
      <c r="G7" s="4">
        <v>255.3</v>
      </c>
      <c r="H7" s="4">
        <v>425.5</v>
      </c>
      <c r="I7" s="4">
        <v>765.9</v>
      </c>
    </row>
    <row r="8" spans="2:9" x14ac:dyDescent="0.35">
      <c r="B8" s="4">
        <v>50</v>
      </c>
      <c r="C8" s="4">
        <v>19.2</v>
      </c>
      <c r="D8" s="4">
        <v>50.1</v>
      </c>
      <c r="E8" s="4">
        <v>100.2</v>
      </c>
      <c r="F8" s="4">
        <v>150.4</v>
      </c>
      <c r="G8" s="4">
        <v>250.6</v>
      </c>
      <c r="H8" s="4">
        <v>417.7</v>
      </c>
      <c r="I8" s="4">
        <v>751.9</v>
      </c>
    </row>
    <row r="9" spans="2:9" x14ac:dyDescent="0.35">
      <c r="B9" s="4">
        <v>100</v>
      </c>
      <c r="C9" s="4">
        <v>17.7</v>
      </c>
      <c r="D9" s="4">
        <v>46.6</v>
      </c>
      <c r="E9" s="4">
        <v>93.2</v>
      </c>
      <c r="F9" s="4">
        <v>139.80000000000001</v>
      </c>
      <c r="G9" s="4">
        <v>233</v>
      </c>
      <c r="H9" s="4">
        <v>388.3</v>
      </c>
      <c r="I9" s="4">
        <v>699</v>
      </c>
    </row>
    <row r="10" spans="2:9" x14ac:dyDescent="0.35">
      <c r="B10" s="4">
        <v>150</v>
      </c>
      <c r="C10" s="4">
        <v>15.8</v>
      </c>
      <c r="D10" s="4">
        <v>45.1</v>
      </c>
      <c r="E10" s="4">
        <v>90.2</v>
      </c>
      <c r="F10" s="4">
        <v>135.19999999999999</v>
      </c>
      <c r="G10" s="4">
        <v>225.4</v>
      </c>
      <c r="H10" s="4">
        <v>375.6</v>
      </c>
      <c r="I10" s="4">
        <v>676.1</v>
      </c>
    </row>
    <row r="12" spans="2:9" x14ac:dyDescent="0.35">
      <c r="B12" s="2" t="s">
        <v>9</v>
      </c>
    </row>
    <row r="14" spans="2:9" x14ac:dyDescent="0.35">
      <c r="B14" s="4" t="s">
        <v>1</v>
      </c>
      <c r="C14" s="4" t="s">
        <v>2</v>
      </c>
      <c r="D14" s="4" t="s">
        <v>3</v>
      </c>
      <c r="E14" s="4" t="s">
        <v>4</v>
      </c>
      <c r="F14" s="4" t="s">
        <v>5</v>
      </c>
      <c r="G14" s="4" t="s">
        <v>6</v>
      </c>
      <c r="H14" s="4" t="s">
        <v>7</v>
      </c>
      <c r="I14" s="4" t="s">
        <v>8</v>
      </c>
    </row>
    <row r="15" spans="2:9" x14ac:dyDescent="0.35">
      <c r="B15" s="4">
        <v>-29</v>
      </c>
      <c r="C15" s="5">
        <v>19.600000000000001</v>
      </c>
      <c r="D15" s="5">
        <v>51.1</v>
      </c>
      <c r="E15" s="5">
        <v>102.1</v>
      </c>
      <c r="F15" s="5">
        <v>153.19999999999999</v>
      </c>
      <c r="G15" s="5">
        <v>255.3</v>
      </c>
      <c r="H15" s="5">
        <v>425.5</v>
      </c>
      <c r="I15" s="5">
        <v>765.9</v>
      </c>
    </row>
    <row r="16" spans="2:9" x14ac:dyDescent="0.35">
      <c r="B16" s="4">
        <v>38</v>
      </c>
      <c r="C16" s="5">
        <v>19.600000000000001</v>
      </c>
      <c r="D16" s="5">
        <v>51.1</v>
      </c>
      <c r="E16" s="5">
        <v>102.1</v>
      </c>
      <c r="F16" s="5">
        <v>153.19999999999999</v>
      </c>
      <c r="G16" s="5">
        <v>255.3</v>
      </c>
      <c r="H16" s="5">
        <v>425.5</v>
      </c>
      <c r="I16" s="5">
        <v>765.9</v>
      </c>
    </row>
    <row r="17" spans="2:9" x14ac:dyDescent="0.35">
      <c r="B17" s="4">
        <v>50</v>
      </c>
      <c r="C17" s="5">
        <v>19.2</v>
      </c>
      <c r="D17" s="5">
        <v>50.1</v>
      </c>
      <c r="E17" s="5">
        <v>100.2</v>
      </c>
      <c r="F17" s="5">
        <v>150.4</v>
      </c>
      <c r="G17" s="5">
        <v>250.6</v>
      </c>
      <c r="H17" s="5">
        <v>417.7</v>
      </c>
      <c r="I17" s="5">
        <v>751.9</v>
      </c>
    </row>
    <row r="18" spans="2:9" x14ac:dyDescent="0.35">
      <c r="B18" s="4">
        <v>100</v>
      </c>
      <c r="C18" s="5">
        <v>17.7</v>
      </c>
      <c r="D18" s="5">
        <v>46.6</v>
      </c>
      <c r="E18" s="5">
        <v>93.2</v>
      </c>
      <c r="F18" s="5">
        <v>139.80000000000001</v>
      </c>
      <c r="G18" s="5">
        <v>233</v>
      </c>
      <c r="H18" s="5">
        <v>388.3</v>
      </c>
      <c r="I18" s="5">
        <v>699</v>
      </c>
    </row>
    <row r="19" spans="2:9" x14ac:dyDescent="0.35">
      <c r="B19" s="4">
        <v>150</v>
      </c>
      <c r="C19" s="5">
        <v>15.8</v>
      </c>
      <c r="D19" s="5">
        <v>45.1</v>
      </c>
      <c r="E19" s="5">
        <v>90.2</v>
      </c>
      <c r="F19" s="5">
        <v>135.19999999999999</v>
      </c>
      <c r="G19" s="5">
        <v>225.4</v>
      </c>
      <c r="H19" s="5">
        <v>375.6</v>
      </c>
      <c r="I19" s="5">
        <v>676.1</v>
      </c>
    </row>
    <row r="21" spans="2:9" x14ac:dyDescent="0.35">
      <c r="B21" s="2" t="s">
        <v>10</v>
      </c>
    </row>
    <row r="23" spans="2:9" x14ac:dyDescent="0.35">
      <c r="B23" s="2" t="s">
        <v>11</v>
      </c>
    </row>
    <row r="25" spans="2:9" x14ac:dyDescent="0.35">
      <c r="B25" s="4" t="s">
        <v>12</v>
      </c>
      <c r="C25" s="4" t="s">
        <v>1</v>
      </c>
      <c r="D25" s="4" t="s">
        <v>13</v>
      </c>
    </row>
    <row r="26" spans="2:9" x14ac:dyDescent="0.35">
      <c r="B26" s="4">
        <v>150</v>
      </c>
      <c r="C26" s="4">
        <v>30</v>
      </c>
      <c r="D26" s="4"/>
    </row>
    <row r="27" spans="2:9" x14ac:dyDescent="0.35">
      <c r="B27" s="4">
        <v>300</v>
      </c>
      <c r="C27" s="4">
        <v>125</v>
      </c>
      <c r="D27" s="4"/>
    </row>
    <row r="29" spans="2:9" x14ac:dyDescent="0.35">
      <c r="B29" s="2" t="s">
        <v>14</v>
      </c>
    </row>
    <row r="31" spans="2:9" x14ac:dyDescent="0.35">
      <c r="B31" s="4" t="s">
        <v>15</v>
      </c>
      <c r="C31" s="4" t="s">
        <v>1</v>
      </c>
      <c r="D31" s="4" t="s">
        <v>13</v>
      </c>
    </row>
    <row r="32" spans="2:9" x14ac:dyDescent="0.35">
      <c r="B32" s="4">
        <v>150</v>
      </c>
      <c r="C32" s="4">
        <v>30</v>
      </c>
      <c r="D32" s="4"/>
    </row>
    <row r="33" spans="2:4" x14ac:dyDescent="0.35">
      <c r="B33" s="4">
        <v>300</v>
      </c>
      <c r="C33" s="4">
        <v>125</v>
      </c>
      <c r="D33" s="4"/>
    </row>
    <row r="36" spans="2:4" x14ac:dyDescent="0.35">
      <c r="B36" s="2" t="s">
        <v>16</v>
      </c>
    </row>
    <row r="38" spans="2:4" x14ac:dyDescent="0.35">
      <c r="B38" s="1" t="s">
        <v>17</v>
      </c>
    </row>
    <row r="40" spans="2:4" x14ac:dyDescent="0.35">
      <c r="B40" s="6" t="s">
        <v>15</v>
      </c>
      <c r="C40" s="6" t="s">
        <v>1</v>
      </c>
      <c r="D40" s="6" t="s">
        <v>13</v>
      </c>
    </row>
    <row r="41" spans="2:4" x14ac:dyDescent="0.35">
      <c r="B41" s="6">
        <v>150</v>
      </c>
      <c r="C41" s="6">
        <v>30</v>
      </c>
      <c r="D41" s="7">
        <f t="array" ref="D41">IFERROR( IF( T_Results2[[#This Row],[x_axis]] = MAX(T_Inputs[x_axis]), INDEX(T_Inputs[],MATCH(T_Results2[[#This Row],[x_axis]],T_Inputs[x_axis],1), MATCH(T_Results2[[#This Row],[data_columns]],VALUE(T_Inputs[#Headers]),0) ), ( INDEX(T_Inputs[],MATCH(T_Results2[[#This Row],[x_axis]],T_Inputs[x_axis],1),MATCH(T_Results2[[#This Row],[data_columns]],VALUE(T_Inputs[#Headers]),0)) * ( IF(T_Results2[[#This Row],[x_axis]]=MAX(T_Inputs[x_axis]),MAX(T_Inputs[x_axis]),INDEX(T_Inputs[x_axis],MATCH(T_Results2[[#This Row],[x_axis]],T_Inputs[x_axis],1)+1)) - T_Results2[[#This Row],[x_axis]] ) + IF(T_Results2[[#This Row],[x_axis]]=MAX(T_Inputs[x_axis]),MAX(T_Inputs[x_axis]),INDEX(T_Inputs[],MATCH(T_Results2[[#This Row],[x_axis]],T_Inputs[x_axis],1)+1,MATCH(T_Results2[[#This Row],[data_columns]],VALUE(T_Inputs[#Headers]),0) )) * ( T_Results2[[#This Row],[x_axis]] - INDEX(T_Inputs[x_axis],MATCH(T_Results2[[#This Row],[x_axis]],T_Inputs[x_axis],1)) ) ) / ( IF(T_Results2[[#This Row],[x_axis]]=MAX(T_Inputs[x_axis]),MAX(T_Inputs[x_axis]),INDEX(T_Inputs[x_axis],MATCH(T_Results2[[#This Row],[x_axis]],T_Inputs[x_axis],1)+1)) - INDEX(T_Inputs[x_axis],MATCH(T_Results2[[#This Row],[x_axis]],T_Inputs[x_axis],1)) ) ), "Check")</f>
        <v>19.600000000000001</v>
      </c>
    </row>
    <row r="42" spans="2:4" x14ac:dyDescent="0.35">
      <c r="B42" s="6">
        <v>300</v>
      </c>
      <c r="C42" s="6">
        <v>125</v>
      </c>
      <c r="D42" s="7">
        <f t="array" ref="D42">IFERROR( IF( T_Results2[[#This Row],[x_axis]] = MAX(T_Inputs[x_axis]), INDEX(T_Inputs[],MATCH(T_Results2[[#This Row],[x_axis]],T_Inputs[x_axis],1), MATCH(T_Results2[[#This Row],[data_columns]],VALUE(T_Inputs[#Headers]),0) ), ( INDEX(T_Inputs[],MATCH(T_Results2[[#This Row],[x_axis]],T_Inputs[x_axis],1),MATCH(T_Results2[[#This Row],[data_columns]],VALUE(T_Inputs[#Headers]),0)) * ( IF(T_Results2[[#This Row],[x_axis]]=MAX(T_Inputs[x_axis]),MAX(T_Inputs[x_axis]),INDEX(T_Inputs[x_axis],MATCH(T_Results2[[#This Row],[x_axis]],T_Inputs[x_axis],1)+1)) - T_Results2[[#This Row],[x_axis]] ) + IF(T_Results2[[#This Row],[x_axis]]=MAX(T_Inputs[x_axis]),MAX(T_Inputs[x_axis]),INDEX(T_Inputs[],MATCH(T_Results2[[#This Row],[x_axis]],T_Inputs[x_axis],1)+1,MATCH(T_Results2[[#This Row],[data_columns]],VALUE(T_Inputs[#Headers]),0) )) * ( T_Results2[[#This Row],[x_axis]] - INDEX(T_Inputs[x_axis],MATCH(T_Results2[[#This Row],[x_axis]],T_Inputs[x_axis],1)) ) ) / ( IF(T_Results2[[#This Row],[x_axis]]=MAX(T_Inputs[x_axis]),MAX(T_Inputs[x_axis]),INDEX(T_Inputs[x_axis],MATCH(T_Results2[[#This Row],[x_axis]],T_Inputs[x_axis],1)+1)) - INDEX(T_Inputs[x_axis],MATCH(T_Results2[[#This Row],[x_axis]],T_Inputs[x_axis],1)) ) ), "Check")</f>
        <v>45.85</v>
      </c>
    </row>
    <row r="44" spans="2:4" x14ac:dyDescent="0.35">
      <c r="B44" s="2" t="s">
        <v>18</v>
      </c>
    </row>
    <row r="46" spans="2:4" x14ac:dyDescent="0.35">
      <c r="B46" s="4" t="s">
        <v>15</v>
      </c>
      <c r="C46" s="4" t="s">
        <v>1</v>
      </c>
      <c r="D46" s="4" t="s">
        <v>13</v>
      </c>
    </row>
    <row r="47" spans="2:4" x14ac:dyDescent="0.35">
      <c r="B47" s="4">
        <v>150</v>
      </c>
      <c r="C47" s="4">
        <v>30</v>
      </c>
      <c r="D47" s="5">
        <f t="array" ref="D47">IFERROR( IF( T_Results[[#This Row],[x_axis]] = MAX(T_Inputs[x_axis]), INDEX(T_Inputs[],MATCH(T_Results[[#This Row],[x_axis]],T_Inputs[x_axis],1), MATCH(T_Results[[#This Row],[data_columns]],VALUE(T_Inputs[#Headers]),0) ), ( INDEX(T_Inputs[],MATCH(T_Results[[#This Row],[x_axis]],T_Inputs[x_axis],1),MATCH(T_Results[[#This Row],[data_columns]],VALUE(T_Inputs[#Headers]),0)) * ( IF(T_Results[[#This Row],[x_axis]]=MAX(T_Inputs[x_axis]),MAX(T_Inputs[x_axis]),INDEX(T_Inputs[x_axis],MATCH(T_Results[[#This Row],[x_axis]],T_Inputs[x_axis],1)+1)) - T_Results[[#This Row],[x_axis]] ) + IF(T_Results[[#This Row],[x_axis]]=MAX(T_Inputs[x_axis]),MAX(T_Inputs[x_axis]),INDEX(T_Inputs[],MATCH(T_Results[[#This Row],[x_axis]],T_Inputs[x_axis],1)+1,MATCH(T_Results[[#This Row],[data_columns]],VALUE(T_Inputs[#Headers]),0) )) * ( T_Results[[#This Row],[x_axis]] - INDEX(T_Inputs[x_axis],MATCH(T_Results[[#This Row],[x_axis]],T_Inputs[x_axis],1)) ) ) / ( IF(T_Results[[#This Row],[x_axis]]=MAX(T_Inputs[x_axis]),MAX(T_Inputs[x_axis]),INDEX(T_Inputs[x_axis],MATCH(T_Results[[#This Row],[x_axis]],T_Inputs[x_axis],1)+1)) - INDEX(T_Inputs[x_axis],MATCH(T_Results[[#This Row],[x_axis]],T_Inputs[x_axis],1)) ) ), "Check")</f>
        <v>19.600000000000001</v>
      </c>
    </row>
    <row r="48" spans="2:4" x14ac:dyDescent="0.35">
      <c r="B48" s="4">
        <v>300</v>
      </c>
      <c r="C48" s="4">
        <v>125</v>
      </c>
      <c r="D48" s="5">
        <f t="array" ref="D48">IFERROR( IF( T_Results[[#This Row],[x_axis]] = MAX(T_Inputs[x_axis]), INDEX(T_Inputs[],MATCH(T_Results[[#This Row],[x_axis]],T_Inputs[x_axis],1), MATCH(T_Results[[#This Row],[data_columns]],VALUE(T_Inputs[#Headers]),0) ), ( INDEX(T_Inputs[],MATCH(T_Results[[#This Row],[x_axis]],T_Inputs[x_axis],1),MATCH(T_Results[[#This Row],[data_columns]],VALUE(T_Inputs[#Headers]),0)) * ( IF(T_Results[[#This Row],[x_axis]]=MAX(T_Inputs[x_axis]),MAX(T_Inputs[x_axis]),INDEX(T_Inputs[x_axis],MATCH(T_Results[[#This Row],[x_axis]],T_Inputs[x_axis],1)+1)) - T_Results[[#This Row],[x_axis]] ) + IF(T_Results[[#This Row],[x_axis]]=MAX(T_Inputs[x_axis]),MAX(T_Inputs[x_axis]),INDEX(T_Inputs[],MATCH(T_Results[[#This Row],[x_axis]],T_Inputs[x_axis],1)+1,MATCH(T_Results[[#This Row],[data_columns]],VALUE(T_Inputs[#Headers]),0) )) * ( T_Results[[#This Row],[x_axis]] - INDEX(T_Inputs[x_axis],MATCH(T_Results[[#This Row],[x_axis]],T_Inputs[x_axis],1)) ) ) / ( IF(T_Results[[#This Row],[x_axis]]=MAX(T_Inputs[x_axis]),MAX(T_Inputs[x_axis]),INDEX(T_Inputs[x_axis],MATCH(T_Results[[#This Row],[x_axis]],T_Inputs[x_axis],1)+1)) - INDEX(T_Inputs[x_axis],MATCH(T_Results[[#This Row],[x_axis]],T_Inputs[x_axis],1)) ) ), "Check")</f>
        <v>45.85</v>
      </c>
    </row>
    <row r="51" spans="2:9" x14ac:dyDescent="0.35">
      <c r="B51" s="2" t="s">
        <v>19</v>
      </c>
    </row>
    <row r="53" spans="2:9" x14ac:dyDescent="0.35">
      <c r="B53" s="2" t="s">
        <v>20</v>
      </c>
    </row>
    <row r="54" spans="2:9" x14ac:dyDescent="0.35">
      <c r="C54" s="3" t="s">
        <v>21</v>
      </c>
      <c r="D54" s="3"/>
      <c r="E54" s="3"/>
      <c r="F54" s="3"/>
      <c r="G54" s="3"/>
      <c r="H54" s="3"/>
      <c r="I54" s="3"/>
    </row>
    <row r="55" spans="2:9" x14ac:dyDescent="0.35">
      <c r="B55" s="6" t="s">
        <v>22</v>
      </c>
      <c r="C55" s="6" t="s">
        <v>2</v>
      </c>
      <c r="D55" s="6" t="s">
        <v>3</v>
      </c>
      <c r="E55" s="6" t="s">
        <v>4</v>
      </c>
      <c r="F55" s="6" t="s">
        <v>5</v>
      </c>
      <c r="G55" s="6" t="s">
        <v>6</v>
      </c>
      <c r="H55" s="6" t="s">
        <v>7</v>
      </c>
      <c r="I55" s="6" t="s">
        <v>8</v>
      </c>
    </row>
    <row r="56" spans="2:9" x14ac:dyDescent="0.35">
      <c r="B56" s="6">
        <v>-29</v>
      </c>
      <c r="C56" s="7">
        <v>19.600000000000001</v>
      </c>
      <c r="D56" s="7">
        <v>51.1</v>
      </c>
      <c r="E56" s="7">
        <v>102.1</v>
      </c>
      <c r="F56" s="7">
        <v>153.19999999999999</v>
      </c>
      <c r="G56" s="7">
        <v>255.3</v>
      </c>
      <c r="H56" s="7">
        <v>425.5</v>
      </c>
      <c r="I56" s="7">
        <v>765.9</v>
      </c>
    </row>
    <row r="57" spans="2:9" x14ac:dyDescent="0.35">
      <c r="B57" s="6">
        <v>38</v>
      </c>
      <c r="C57" s="7">
        <v>19.600000000000001</v>
      </c>
      <c r="D57" s="7">
        <v>51.1</v>
      </c>
      <c r="E57" s="7">
        <v>102.1</v>
      </c>
      <c r="F57" s="7">
        <v>153.19999999999999</v>
      </c>
      <c r="G57" s="7">
        <v>255.3</v>
      </c>
      <c r="H57" s="7">
        <v>425.5</v>
      </c>
      <c r="I57" s="7">
        <v>765.9</v>
      </c>
    </row>
    <row r="58" spans="2:9" x14ac:dyDescent="0.35">
      <c r="B58" s="6">
        <v>50</v>
      </c>
      <c r="C58" s="7">
        <v>19.2</v>
      </c>
      <c r="D58" s="7">
        <v>50.1</v>
      </c>
      <c r="E58" s="7">
        <v>100.2</v>
      </c>
      <c r="F58" s="7">
        <v>150.4</v>
      </c>
      <c r="G58" s="7">
        <v>250.6</v>
      </c>
      <c r="H58" s="7">
        <v>417.7</v>
      </c>
      <c r="I58" s="7">
        <v>751.9</v>
      </c>
    </row>
    <row r="59" spans="2:9" x14ac:dyDescent="0.35">
      <c r="B59" s="6">
        <v>100</v>
      </c>
      <c r="C59" s="7">
        <v>17.7</v>
      </c>
      <c r="D59" s="7">
        <v>46.6</v>
      </c>
      <c r="E59" s="7">
        <v>93.2</v>
      </c>
      <c r="F59" s="7">
        <v>139.80000000000001</v>
      </c>
      <c r="G59" s="7">
        <v>233</v>
      </c>
      <c r="H59" s="7">
        <v>388.3</v>
      </c>
      <c r="I59" s="7">
        <v>699</v>
      </c>
    </row>
    <row r="60" spans="2:9" x14ac:dyDescent="0.35">
      <c r="B60" s="6">
        <v>150</v>
      </c>
      <c r="C60" s="7">
        <v>15.8</v>
      </c>
      <c r="D60" s="7">
        <v>45.1</v>
      </c>
      <c r="E60" s="7">
        <v>90.2</v>
      </c>
      <c r="F60" s="7">
        <v>135.19999999999999</v>
      </c>
      <c r="G60" s="7">
        <v>225.4</v>
      </c>
      <c r="H60" s="7">
        <v>375.6</v>
      </c>
      <c r="I60" s="7">
        <v>676.1</v>
      </c>
    </row>
    <row r="62" spans="2:9" x14ac:dyDescent="0.35">
      <c r="B62" s="2" t="s">
        <v>23</v>
      </c>
    </row>
    <row r="63" spans="2:9" x14ac:dyDescent="0.35">
      <c r="B63" s="4" t="s">
        <v>24</v>
      </c>
      <c r="C63" s="4" t="s">
        <v>25</v>
      </c>
      <c r="D63" s="4" t="s">
        <v>26</v>
      </c>
    </row>
    <row r="64" spans="2:9" x14ac:dyDescent="0.35">
      <c r="B64" s="4">
        <v>150</v>
      </c>
      <c r="C64" s="4">
        <v>30</v>
      </c>
      <c r="D64" s="5">
        <f t="array" ref="D64">IFERROR( IF( T_Results9[[#This Row],[Temp. (°C)]] = MAX(T_Inputs[x_axis]), INDEX(T_Inputs[],MATCH(T_Results9[[#This Row],[Temp. (°C)]],T_Inputs[x_axis],1), MATCH(T_Results9[[#This Row],[Class]],VALUE(T_Inputs[#Headers]),0) ), ( INDEX(T_Inputs[],MATCH(T_Results9[[#This Row],[Temp. (°C)]],T_Inputs[x_axis],1),MATCH(T_Results9[[#This Row],[Class]],VALUE(T_Inputs[#Headers]),0)) * ( IF(T_Results9[[#This Row],[Temp. (°C)]]=MAX(T_Inputs[x_axis]),MAX(T_Inputs[x_axis]),INDEX(T_Inputs[x_axis],MATCH(T_Results9[[#This Row],[Temp. (°C)]],T_Inputs[x_axis],1)+1)) - T_Results9[[#This Row],[Temp. (°C)]] ) + IF(T_Results9[[#This Row],[Temp. (°C)]]=MAX(T_Inputs[x_axis]),MAX(T_Inputs[x_axis]),INDEX(T_Inputs[],MATCH(T_Results9[[#This Row],[Temp. (°C)]],T_Inputs[x_axis],1)+1,MATCH(T_Results9[[#This Row],[Class]],VALUE(T_Inputs[#Headers]),0) )) * ( T_Results9[[#This Row],[Temp. (°C)]] - INDEX(T_Inputs[x_axis],MATCH(T_Results9[[#This Row],[Temp. (°C)]],T_Inputs[x_axis],1)) ) ) / ( IF(T_Results9[[#This Row],[Temp. (°C)]]=MAX(T_Inputs[x_axis]),MAX(T_Inputs[x_axis]),INDEX(T_Inputs[x_axis],MATCH(T_Results9[[#This Row],[Temp. (°C)]],T_Inputs[x_axis],1)+1)) - INDEX(T_Inputs[x_axis],MATCH(T_Results9[[#This Row],[Temp. (°C)]],T_Inputs[x_axis],1)) ) ), "Check")</f>
        <v>19.600000000000001</v>
      </c>
    </row>
    <row r="65" spans="2:4" x14ac:dyDescent="0.35">
      <c r="B65" s="4">
        <v>300</v>
      </c>
      <c r="C65" s="4">
        <v>125</v>
      </c>
      <c r="D65" s="5">
        <f t="array" ref="D65">IFERROR( IF( T_Results9[[#This Row],[Temp. (°C)]] = MAX(T_Inputs[x_axis]), INDEX(T_Inputs[],MATCH(T_Results9[[#This Row],[Temp. (°C)]],T_Inputs[x_axis],1), MATCH(T_Results9[[#This Row],[Class]],VALUE(T_Inputs[#Headers]),0) ), ( INDEX(T_Inputs[],MATCH(T_Results9[[#This Row],[Temp. (°C)]],T_Inputs[x_axis],1),MATCH(T_Results9[[#This Row],[Class]],VALUE(T_Inputs[#Headers]),0)) * ( IF(T_Results9[[#This Row],[Temp. (°C)]]=MAX(T_Inputs[x_axis]),MAX(T_Inputs[x_axis]),INDEX(T_Inputs[x_axis],MATCH(T_Results9[[#This Row],[Temp. (°C)]],T_Inputs[x_axis],1)+1)) - T_Results9[[#This Row],[Temp. (°C)]] ) + IF(T_Results9[[#This Row],[Temp. (°C)]]=MAX(T_Inputs[x_axis]),MAX(T_Inputs[x_axis]),INDEX(T_Inputs[],MATCH(T_Results9[[#This Row],[Temp. (°C)]],T_Inputs[x_axis],1)+1,MATCH(T_Results9[[#This Row],[Class]],VALUE(T_Inputs[#Headers]),0) )) * ( T_Results9[[#This Row],[Temp. (°C)]] - INDEX(T_Inputs[x_axis],MATCH(T_Results9[[#This Row],[Temp. (°C)]],T_Inputs[x_axis],1)) ) ) / ( IF(T_Results9[[#This Row],[Temp. (°C)]]=MAX(T_Inputs[x_axis]),MAX(T_Inputs[x_axis]),INDEX(T_Inputs[x_axis],MATCH(T_Results9[[#This Row],[Temp. (°C)]],T_Inputs[x_axis],1)+1)) - INDEX(T_Inputs[x_axis],MATCH(T_Results9[[#This Row],[Temp. (°C)]],T_Inputs[x_axis],1)) ) ), "Check")</f>
        <v>45.85</v>
      </c>
    </row>
  </sheetData>
  <pageMargins left="0.7" right="0.7" top="0.75" bottom="0.75" header="0.3" footer="0.3"/>
  <pageSetup paperSize="9" orientation="portrait" horizontalDpi="4294967293" verticalDpi="0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Linear Interpolation with Tables</dc:title>
  <dc:subject/>
  <dc:creator>Bradley Sawler</dc:creator>
  <cp:keywords/>
  <dc:description/>
  <cp:lastModifiedBy>Sawler, Bradley</cp:lastModifiedBy>
  <cp:revision/>
  <dcterms:created xsi:type="dcterms:W3CDTF">2018-01-26T00:59:23Z</dcterms:created>
  <dcterms:modified xsi:type="dcterms:W3CDTF">2019-10-15T20:58:12Z</dcterms:modified>
  <cp:category/>
  <cp:contentStatus/>
</cp:coreProperties>
</file>