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xr:revisionPtr revIDLastSave="199" documentId="11_5D4B55BF84DCCEE36F5F6E189031F45BEAF67F11" xr6:coauthVersionLast="47" xr6:coauthVersionMax="47" xr10:uidLastSave="{16F091CC-3A5A-4872-8EE3-6A259ADA6F22}"/>
  <bookViews>
    <workbookView xWindow="240" yWindow="105" windowWidth="14805" windowHeight="8010" xr2:uid="{00000000-000D-0000-FFFF-FFFF00000000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B31" i="1"/>
  <c r="B30" i="1"/>
  <c r="B29" i="1"/>
  <c r="B28" i="1"/>
  <c r="B25" i="1"/>
  <c r="B24" i="1"/>
  <c r="B23" i="1"/>
  <c r="B22" i="1"/>
  <c r="H14" i="1"/>
  <c r="G14" i="1"/>
  <c r="D14" i="1"/>
  <c r="H13" i="1"/>
  <c r="G13" i="1"/>
  <c r="D13" i="1"/>
  <c r="I13" i="1" s="1"/>
  <c r="J13" i="1" s="1"/>
  <c r="D8" i="1"/>
  <c r="G8" i="1"/>
  <c r="H8" i="1"/>
  <c r="I8" i="1"/>
  <c r="J8" i="1"/>
  <c r="H7" i="1"/>
  <c r="G7" i="1"/>
  <c r="D7" i="1"/>
  <c r="I7" i="1" s="1"/>
  <c r="J7" i="1" s="1"/>
  <c r="G30" i="1" l="1"/>
  <c r="I14" i="1"/>
  <c r="J14" i="1" s="1"/>
  <c r="G31" i="1"/>
  <c r="J30" i="1"/>
  <c r="E9" i="1" s="1"/>
  <c r="J31" i="1"/>
  <c r="E15" i="1" s="1"/>
</calcChain>
</file>

<file path=xl/sharedStrings.xml><?xml version="1.0" encoding="utf-8"?>
<sst xmlns="http://schemas.openxmlformats.org/spreadsheetml/2006/main" count="72" uniqueCount="45">
  <si>
    <t>Compound planetary slip ring gearbox ratio and parameters</t>
  </si>
  <si>
    <t>With this spreadsheet, user can calculate the amount of teeth, module size, teeth size, gear distances and gear ratio of the given compound planetary slip ring gear design</t>
  </si>
  <si>
    <r>
      <rPr>
        <sz val="11"/>
        <color rgb="FF000000"/>
        <rFont val="Aptos Narrow"/>
        <scheme val="minor"/>
      </rPr>
      <t xml:space="preserve">Modify the values that are market with </t>
    </r>
    <r>
      <rPr>
        <b/>
        <sz val="11"/>
        <color rgb="FFE87331"/>
        <rFont val="Aptos Narrow"/>
        <scheme val="minor"/>
      </rPr>
      <t>Orange</t>
    </r>
  </si>
  <si>
    <t>Nema 23</t>
  </si>
  <si>
    <t>Teeth and parameters</t>
  </si>
  <si>
    <t>Gear radius</t>
  </si>
  <si>
    <t>Stage</t>
  </si>
  <si>
    <t>Ring</t>
  </si>
  <si>
    <t>Sun</t>
  </si>
  <si>
    <t>Planet = (Ring-Sun) / 2</t>
  </si>
  <si>
    <t>Module</t>
  </si>
  <si>
    <t>Planet</t>
  </si>
  <si>
    <t>Distance to planet (Modules should equal in order for the planets to be connected)</t>
  </si>
  <si>
    <t>Ring diameter</t>
  </si>
  <si>
    <t>Stage 1</t>
  </si>
  <si>
    <t>Stage 2</t>
  </si>
  <si>
    <t>Ratio=</t>
  </si>
  <si>
    <t>Nema 17</t>
  </si>
  <si>
    <t>Ratio =</t>
  </si>
  <si>
    <t>Restrictions:</t>
  </si>
  <si>
    <t>Zr = Zs+2*Zp</t>
  </si>
  <si>
    <t>Ring gear number must be equal = sun + 2*planet -gears, this way they fit inside the ring gear</t>
  </si>
  <si>
    <t>(Zs + Zr)/Np = k</t>
  </si>
  <si>
    <t>Sun + Ring -gears divided by number of planets must be integer, so that pacing between planets is equal</t>
  </si>
  <si>
    <t>Stage1DistPlanet = Stage2DistPlanet</t>
  </si>
  <si>
    <t>Distance between pkanet ad sun gear center must be equal for both stages so that gears align vertically</t>
  </si>
  <si>
    <t>For 3 planets</t>
  </si>
  <si>
    <t>(Ring + sun) / 3</t>
  </si>
  <si>
    <t>S1 / (R1+S1) * (1 - (R1*P2)/(P1*R2) )</t>
  </si>
  <si>
    <t>S1=</t>
  </si>
  <si>
    <t>Sun stage 1</t>
  </si>
  <si>
    <t>R1=</t>
  </si>
  <si>
    <t>Ring stage 1</t>
  </si>
  <si>
    <t>P1=</t>
  </si>
  <si>
    <t>Planet stage 1</t>
  </si>
  <si>
    <t>R2=</t>
  </si>
  <si>
    <t>Ring stage 2</t>
  </si>
  <si>
    <t>For 4 planets</t>
  </si>
  <si>
    <t>(Ring + sun) / 4</t>
  </si>
  <si>
    <t>P2=</t>
  </si>
  <si>
    <t>Planet stage 2</t>
  </si>
  <si>
    <t>Ratio</t>
  </si>
  <si>
    <t>X=S1 / (R1+S1)</t>
  </si>
  <si>
    <t>Y= (1 - (R1*P2)/(P1*R2) )</t>
  </si>
  <si>
    <t>Ratio = 1/(X*Y) = 1:R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</si>
</sst>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E87331"/>
      <name val="Aptos Narrow"/>
      <scheme val="minor"/>
    </font>
    <font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 applyAlignment="1"/>
    <xf numFmtId="0" fontId="0" fillId="4" borderId="0" xfId="0" applyFill="1" applyAlignment="1">
      <alignment horizontal="center"/>
    </xf>
    <xf numFmtId="0" fontId="0" fillId="4" borderId="0" xfId="0" applyFill="1"/>
    <xf numFmtId="0" fontId="0" fillId="6" borderId="0" xfId="0" applyFill="1" applyAlignment="1"/>
    <xf numFmtId="0" fontId="0" fillId="6" borderId="0" xfId="0" applyFill="1" applyAlignment="1">
      <alignment horizontal="center"/>
    </xf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1" fillId="9" borderId="0" xfId="0" applyFont="1" applyFill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0" fillId="5" borderId="1" xfId="0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3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9" borderId="1" xfId="0" applyFont="1" applyFill="1" applyBorder="1"/>
    <xf numFmtId="0" fontId="1" fillId="9" borderId="1" xfId="0" applyFont="1" applyFill="1" applyBorder="1" applyAlignment="1"/>
    <xf numFmtId="0" fontId="1" fillId="9" borderId="1" xfId="0" applyFont="1" applyFill="1" applyBorder="1" applyAlignment="1">
      <alignment horizontal="center"/>
    </xf>
    <xf numFmtId="0" fontId="0" fillId="2" borderId="1" xfId="0" applyFill="1" applyBorder="1"/>
    <xf numFmtId="0" fontId="1" fillId="9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10" borderId="1" xfId="0" applyFill="1" applyBorder="1"/>
    <xf numFmtId="0" fontId="4" fillId="0" borderId="0" xfId="0" applyFon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11" workbookViewId="0">
      <selection activeCell="H4" sqref="H4"/>
    </sheetView>
  </sheetViews>
  <sheetFormatPr defaultRowHeight="15"/>
  <cols>
    <col min="1" max="1" width="15.5703125" bestFit="1" customWidth="1"/>
    <col min="4" max="4" width="19.7109375" bestFit="1" customWidth="1"/>
    <col min="6" max="6" width="13.5703125" bestFit="1" customWidth="1"/>
    <col min="10" max="10" width="36.5703125" bestFit="1" customWidth="1"/>
    <col min="11" max="11" width="12.7109375" bestFit="1" customWidth="1"/>
  </cols>
  <sheetData>
    <row r="1" spans="1:11">
      <c r="A1" s="1" t="s">
        <v>0</v>
      </c>
      <c r="B1" s="1"/>
      <c r="C1" s="1"/>
      <c r="D1" s="1"/>
    </row>
    <row r="2" spans="1:11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35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5" spans="1:11">
      <c r="A5" s="8" t="s">
        <v>3</v>
      </c>
      <c r="B5" s="9" t="s">
        <v>4</v>
      </c>
      <c r="C5" s="9"/>
      <c r="D5" s="9"/>
      <c r="E5" s="8"/>
      <c r="F5" s="10"/>
      <c r="G5" s="9" t="s">
        <v>5</v>
      </c>
      <c r="H5" s="9"/>
      <c r="I5" s="9"/>
      <c r="J5" s="10"/>
      <c r="K5" s="10"/>
    </row>
    <row r="6" spans="1:11" ht="43.5">
      <c r="A6" s="16" t="s">
        <v>6</v>
      </c>
      <c r="B6" s="16" t="s">
        <v>7</v>
      </c>
      <c r="C6" s="16" t="s">
        <v>8</v>
      </c>
      <c r="D6" s="16" t="s">
        <v>9</v>
      </c>
      <c r="E6" s="16" t="s">
        <v>10</v>
      </c>
      <c r="F6" s="16"/>
      <c r="G6" s="16" t="s">
        <v>7</v>
      </c>
      <c r="H6" s="16" t="s">
        <v>8</v>
      </c>
      <c r="I6" s="16" t="s">
        <v>11</v>
      </c>
      <c r="J6" s="17" t="s">
        <v>12</v>
      </c>
      <c r="K6" s="16" t="s">
        <v>13</v>
      </c>
    </row>
    <row r="7" spans="1:11">
      <c r="A7" s="18" t="s">
        <v>14</v>
      </c>
      <c r="B7" s="34">
        <v>74</v>
      </c>
      <c r="C7" s="34">
        <v>22</v>
      </c>
      <c r="D7" s="34">
        <f>(B7-C7)/2</f>
        <v>26</v>
      </c>
      <c r="E7" s="34">
        <v>0.9</v>
      </c>
      <c r="F7" s="18"/>
      <c r="G7" s="18">
        <f>(E7*B7)/2</f>
        <v>33.300000000000004</v>
      </c>
      <c r="H7" s="18">
        <f>(C7*E7)/2</f>
        <v>9.9</v>
      </c>
      <c r="I7" s="18">
        <f>(D7*E7)/2</f>
        <v>11.700000000000001</v>
      </c>
      <c r="J7" s="18">
        <f>I7+H7</f>
        <v>21.6</v>
      </c>
      <c r="K7" s="18"/>
    </row>
    <row r="8" spans="1:11">
      <c r="A8" s="18" t="s">
        <v>15</v>
      </c>
      <c r="B8" s="34">
        <v>68</v>
      </c>
      <c r="C8" s="34">
        <v>28</v>
      </c>
      <c r="D8" s="34">
        <f>(B8-C8)/2</f>
        <v>20</v>
      </c>
      <c r="E8" s="34">
        <v>0.9</v>
      </c>
      <c r="F8" s="18"/>
      <c r="G8" s="18">
        <f>(E8*B8)/2</f>
        <v>30.6</v>
      </c>
      <c r="H8" s="18">
        <f>(C8*E8)/2</f>
        <v>12.6</v>
      </c>
      <c r="I8" s="18">
        <f>(D8*E8)/2</f>
        <v>9</v>
      </c>
      <c r="J8" s="18">
        <f>I8+H8</f>
        <v>21.6</v>
      </c>
      <c r="K8" s="18"/>
    </row>
    <row r="9" spans="1:11">
      <c r="D9" s="3" t="s">
        <v>16</v>
      </c>
      <c r="E9" s="3">
        <f>J30</f>
        <v>26.787878787878793</v>
      </c>
    </row>
    <row r="11" spans="1:11">
      <c r="A11" s="5" t="s">
        <v>17</v>
      </c>
      <c r="B11" s="6" t="s">
        <v>4</v>
      </c>
      <c r="C11" s="6"/>
      <c r="D11" s="6"/>
      <c r="E11" s="5"/>
      <c r="F11" s="7"/>
      <c r="G11" s="6" t="s">
        <v>5</v>
      </c>
      <c r="H11" s="6"/>
      <c r="I11" s="6"/>
      <c r="J11" s="7"/>
      <c r="K11" s="4"/>
    </row>
    <row r="12" spans="1:11" ht="43.5">
      <c r="A12" s="19" t="s">
        <v>6</v>
      </c>
      <c r="B12" s="19" t="s">
        <v>7</v>
      </c>
      <c r="C12" s="19" t="s">
        <v>8</v>
      </c>
      <c r="D12" s="19" t="s">
        <v>9</v>
      </c>
      <c r="E12" s="19" t="s">
        <v>10</v>
      </c>
      <c r="F12" s="19"/>
      <c r="G12" s="19" t="s">
        <v>7</v>
      </c>
      <c r="H12" s="19" t="s">
        <v>8</v>
      </c>
      <c r="I12" s="19" t="s">
        <v>11</v>
      </c>
      <c r="J12" s="20" t="s">
        <v>12</v>
      </c>
      <c r="K12" s="19" t="s">
        <v>13</v>
      </c>
    </row>
    <row r="13" spans="1:11">
      <c r="A13" s="21" t="s">
        <v>14</v>
      </c>
      <c r="B13" s="34">
        <v>74</v>
      </c>
      <c r="C13" s="34">
        <v>22</v>
      </c>
      <c r="D13" s="34">
        <f>(B13-C13)/2</f>
        <v>26</v>
      </c>
      <c r="E13" s="34">
        <v>0.7</v>
      </c>
      <c r="F13" s="21"/>
      <c r="G13" s="21">
        <f>(E13*B13)/2</f>
        <v>25.9</v>
      </c>
      <c r="H13" s="21">
        <f>(C13*E13)/2</f>
        <v>7.6999999999999993</v>
      </c>
      <c r="I13" s="21">
        <f>(D13*E13)/2</f>
        <v>9.1</v>
      </c>
      <c r="J13" s="21">
        <f>I13+H13</f>
        <v>16.799999999999997</v>
      </c>
      <c r="K13" s="21"/>
    </row>
    <row r="14" spans="1:11">
      <c r="A14" s="21" t="s">
        <v>15</v>
      </c>
      <c r="B14" s="34">
        <v>68</v>
      </c>
      <c r="C14" s="34">
        <v>28</v>
      </c>
      <c r="D14" s="34">
        <f>(B14-C14)/2</f>
        <v>20</v>
      </c>
      <c r="E14" s="34">
        <v>0.7</v>
      </c>
      <c r="F14" s="21"/>
      <c r="G14" s="21">
        <f>(E14*B14)/2</f>
        <v>23.799999999999997</v>
      </c>
      <c r="H14" s="21">
        <f>(C14*E14)/2</f>
        <v>9.7999999999999989</v>
      </c>
      <c r="I14" s="21">
        <f>(D14*E14)/2</f>
        <v>7</v>
      </c>
      <c r="J14" s="21">
        <f>I14+H14</f>
        <v>16.799999999999997</v>
      </c>
      <c r="K14" s="21"/>
    </row>
    <row r="15" spans="1:11">
      <c r="D15" s="3" t="s">
        <v>18</v>
      </c>
      <c r="E15" s="3">
        <f>J31</f>
        <v>26.787878787878793</v>
      </c>
    </row>
    <row r="16" spans="1:11">
      <c r="A16" s="11" t="s">
        <v>19</v>
      </c>
      <c r="B16" s="12"/>
      <c r="C16" s="12"/>
      <c r="D16" s="12"/>
      <c r="E16" s="12"/>
      <c r="F16" s="12"/>
      <c r="G16" s="12"/>
      <c r="H16" s="12"/>
      <c r="I16" s="12"/>
      <c r="J16" s="12"/>
    </row>
    <row r="17" spans="1:10">
      <c r="A17" s="12" t="s">
        <v>20</v>
      </c>
      <c r="B17" s="13" t="s">
        <v>21</v>
      </c>
      <c r="C17" s="13"/>
      <c r="D17" s="13"/>
      <c r="E17" s="13"/>
      <c r="F17" s="13"/>
      <c r="G17" s="13"/>
      <c r="H17" s="13"/>
      <c r="I17" s="13"/>
      <c r="J17" s="13"/>
    </row>
    <row r="18" spans="1:10">
      <c r="A18" s="12" t="s">
        <v>22</v>
      </c>
      <c r="B18" s="13" t="s">
        <v>23</v>
      </c>
      <c r="C18" s="13"/>
      <c r="D18" s="13"/>
      <c r="E18" s="13"/>
      <c r="F18" s="13"/>
      <c r="G18" s="13"/>
      <c r="H18" s="13"/>
      <c r="I18" s="13"/>
      <c r="J18" s="13"/>
    </row>
    <row r="19" spans="1:10">
      <c r="A19" s="13" t="s">
        <v>24</v>
      </c>
      <c r="B19" s="13"/>
      <c r="C19" s="13"/>
      <c r="D19" s="13" t="s">
        <v>25</v>
      </c>
      <c r="E19" s="13"/>
      <c r="F19" s="13"/>
      <c r="G19" s="13"/>
      <c r="H19" s="13"/>
      <c r="I19" s="13"/>
      <c r="J19" s="13"/>
    </row>
    <row r="21" spans="1:10">
      <c r="A21" s="24" t="s">
        <v>26</v>
      </c>
      <c r="B21" s="25" t="s">
        <v>27</v>
      </c>
      <c r="C21" s="25"/>
      <c r="E21" s="15" t="s">
        <v>16</v>
      </c>
      <c r="F21" s="15" t="s">
        <v>28</v>
      </c>
      <c r="G21" s="15"/>
      <c r="H21" s="15"/>
      <c r="I21" s="15"/>
      <c r="J21" s="15"/>
    </row>
    <row r="22" spans="1:10">
      <c r="A22" s="26" t="s">
        <v>3</v>
      </c>
      <c r="B22" s="27">
        <f>(B7+C7)/3</f>
        <v>32</v>
      </c>
      <c r="C22" s="27"/>
      <c r="E22" s="15"/>
      <c r="F22" s="15"/>
      <c r="G22" s="15"/>
      <c r="H22" s="15"/>
      <c r="I22" s="15"/>
      <c r="J22" s="15"/>
    </row>
    <row r="23" spans="1:10">
      <c r="A23" s="26" t="s">
        <v>3</v>
      </c>
      <c r="B23" s="27">
        <f>(B8+C8)/3</f>
        <v>32</v>
      </c>
      <c r="C23" s="27"/>
      <c r="E23" s="22" t="s">
        <v>29</v>
      </c>
      <c r="F23" s="23" t="s">
        <v>30</v>
      </c>
      <c r="G23" s="23"/>
      <c r="H23" s="14"/>
      <c r="I23" s="14"/>
      <c r="J23" s="14"/>
    </row>
    <row r="24" spans="1:10">
      <c r="A24" s="26" t="s">
        <v>17</v>
      </c>
      <c r="B24" s="27">
        <f>(B13+C13)/3</f>
        <v>32</v>
      </c>
      <c r="C24" s="27"/>
      <c r="E24" s="22" t="s">
        <v>31</v>
      </c>
      <c r="F24" s="23" t="s">
        <v>32</v>
      </c>
      <c r="G24" s="23"/>
      <c r="H24" s="14"/>
      <c r="I24" s="14"/>
      <c r="J24" s="14"/>
    </row>
    <row r="25" spans="1:10">
      <c r="A25" s="26" t="s">
        <v>17</v>
      </c>
      <c r="B25" s="27">
        <f>(B14+C14)/3</f>
        <v>32</v>
      </c>
      <c r="C25" s="27"/>
      <c r="E25" s="22" t="s">
        <v>33</v>
      </c>
      <c r="F25" s="23" t="s">
        <v>34</v>
      </c>
      <c r="G25" s="23"/>
      <c r="H25" s="14"/>
      <c r="I25" s="14"/>
      <c r="J25" s="14"/>
    </row>
    <row r="26" spans="1:10">
      <c r="E26" s="22" t="s">
        <v>35</v>
      </c>
      <c r="F26" s="23" t="s">
        <v>36</v>
      </c>
      <c r="G26" s="23"/>
      <c r="H26" s="14"/>
      <c r="I26" s="14"/>
      <c r="J26" s="14"/>
    </row>
    <row r="27" spans="1:10">
      <c r="A27" s="24" t="s">
        <v>37</v>
      </c>
      <c r="B27" s="25" t="s">
        <v>38</v>
      </c>
      <c r="C27" s="25"/>
      <c r="E27" s="22" t="s">
        <v>39</v>
      </c>
      <c r="F27" s="23" t="s">
        <v>40</v>
      </c>
      <c r="G27" s="23"/>
      <c r="H27" s="14"/>
      <c r="I27" s="14"/>
      <c r="J27" s="14"/>
    </row>
    <row r="28" spans="1:10">
      <c r="A28" s="26" t="s">
        <v>3</v>
      </c>
      <c r="B28" s="27">
        <f>(B7+C7)/4</f>
        <v>24</v>
      </c>
      <c r="C28" s="27"/>
      <c r="F28" s="2"/>
      <c r="G28" s="2"/>
    </row>
    <row r="29" spans="1:10">
      <c r="A29" s="26" t="s">
        <v>3</v>
      </c>
      <c r="B29" s="27">
        <f>(B8+C8)/4</f>
        <v>24</v>
      </c>
      <c r="C29" s="27"/>
      <c r="E29" s="28" t="s">
        <v>41</v>
      </c>
      <c r="F29" s="29" t="s">
        <v>42</v>
      </c>
      <c r="G29" s="30" t="s">
        <v>43</v>
      </c>
      <c r="H29" s="30"/>
      <c r="I29" s="32"/>
      <c r="J29" s="28" t="s">
        <v>44</v>
      </c>
    </row>
    <row r="30" spans="1:10">
      <c r="A30" s="26" t="s">
        <v>17</v>
      </c>
      <c r="B30" s="27">
        <f>(B13+C13)/4</f>
        <v>24</v>
      </c>
      <c r="C30" s="27"/>
      <c r="E30" s="22" t="s">
        <v>3</v>
      </c>
      <c r="F30" s="22">
        <f>C7/(B7+C7)</f>
        <v>0.22916666666666666</v>
      </c>
      <c r="G30" s="23">
        <f>(1-(B7*D8)/(D7*B8))</f>
        <v>0.16289592760180993</v>
      </c>
      <c r="H30" s="23"/>
      <c r="I30" s="33"/>
      <c r="J30" s="31">
        <f>1/(F30*G30)</f>
        <v>26.787878787878793</v>
      </c>
    </row>
    <row r="31" spans="1:10">
      <c r="A31" s="26" t="s">
        <v>17</v>
      </c>
      <c r="B31" s="27">
        <f t="shared" ref="B31" si="0">(B14+C14)/4</f>
        <v>24</v>
      </c>
      <c r="C31" s="27"/>
      <c r="E31" s="22" t="s">
        <v>17</v>
      </c>
      <c r="F31" s="22">
        <f>C13/(B13+C13)</f>
        <v>0.22916666666666666</v>
      </c>
      <c r="G31" s="23">
        <f>(1-(B13*D14)/(D13*B14))</f>
        <v>0.16289592760180993</v>
      </c>
      <c r="H31" s="23"/>
      <c r="I31" s="33"/>
      <c r="J31" s="31">
        <f>1/(F31*G31)</f>
        <v>26.787878787878793</v>
      </c>
    </row>
    <row r="32" spans="1:10">
      <c r="B32" s="2"/>
      <c r="C32" s="2"/>
    </row>
  </sheetData>
  <mergeCells count="31">
    <mergeCell ref="A1:D1"/>
    <mergeCell ref="A2:K2"/>
    <mergeCell ref="A3:K3"/>
    <mergeCell ref="F27:G27"/>
    <mergeCell ref="G29:I29"/>
    <mergeCell ref="G30:I30"/>
    <mergeCell ref="G31:I31"/>
    <mergeCell ref="B29:C29"/>
    <mergeCell ref="B30:C30"/>
    <mergeCell ref="B31:C31"/>
    <mergeCell ref="E21:E22"/>
    <mergeCell ref="F21:J22"/>
    <mergeCell ref="F23:G23"/>
    <mergeCell ref="F24:G24"/>
    <mergeCell ref="F25:G25"/>
    <mergeCell ref="F26:G26"/>
    <mergeCell ref="B24:C24"/>
    <mergeCell ref="B25:C25"/>
    <mergeCell ref="B21:C21"/>
    <mergeCell ref="B22:C22"/>
    <mergeCell ref="B23:C23"/>
    <mergeCell ref="B28:C28"/>
    <mergeCell ref="B27:C27"/>
    <mergeCell ref="B18:J18"/>
    <mergeCell ref="A19:C19"/>
    <mergeCell ref="D19:J19"/>
    <mergeCell ref="G5:I5"/>
    <mergeCell ref="B5:D5"/>
    <mergeCell ref="B11:D11"/>
    <mergeCell ref="G11:I11"/>
    <mergeCell ref="B17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Kasper Tolvanen</cp:lastModifiedBy>
  <cp:revision/>
  <dcterms:created xsi:type="dcterms:W3CDTF">2025-08-18T14:16:41Z</dcterms:created>
  <dcterms:modified xsi:type="dcterms:W3CDTF">2025-08-18T16:41:37Z</dcterms:modified>
  <cp:category/>
  <cp:contentStatus/>
</cp:coreProperties>
</file>