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hevchenko\Desktop\DocAnalyzer\docs\"/>
    </mc:Choice>
  </mc:AlternateContent>
  <xr:revisionPtr revIDLastSave="0" documentId="8_{C30E59F4-EEAA-4CB3-A8F2-0782E0541672}" xr6:coauthVersionLast="47" xr6:coauthVersionMax="47" xr10:uidLastSave="{00000000-0000-0000-0000-000000000000}"/>
  <bookViews>
    <workbookView xWindow="-108" yWindow="-108" windowWidth="23256" windowHeight="12576" activeTab="1"/>
  </bookViews>
  <sheets>
    <sheet name="графік ДФ" sheetId="1" r:id="rId1"/>
    <sheet name="план бак ДФ  (2)" sheetId="4" r:id="rId2"/>
  </sheets>
  <definedNames>
    <definedName name="_xlnm.Print_Area" localSheetId="0">'графік ДФ'!$A$1:$BI$35</definedName>
    <definedName name="_xlnm.Print_Area" localSheetId="1">'план бак ДФ  (2)'!$A$1:$AD$106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4" l="1"/>
  <c r="G83" i="4"/>
  <c r="AC54" i="4"/>
  <c r="AB54" i="4"/>
  <c r="AB55" i="4"/>
  <c r="AA54" i="4"/>
  <c r="Z54" i="4"/>
  <c r="Y54" i="4"/>
  <c r="X54" i="4"/>
  <c r="X55" i="4"/>
  <c r="W54" i="4"/>
  <c r="V54" i="4"/>
  <c r="U54" i="4"/>
  <c r="T54" i="4"/>
  <c r="S54" i="4"/>
  <c r="R54" i="4"/>
  <c r="Q54" i="4"/>
  <c r="P54" i="4"/>
  <c r="P55" i="4"/>
  <c r="O54" i="4"/>
  <c r="N54" i="4"/>
  <c r="L54" i="4"/>
  <c r="K54" i="4"/>
  <c r="K55" i="4"/>
  <c r="J54" i="4"/>
  <c r="G54" i="4"/>
  <c r="AF50" i="4"/>
  <c r="AE50" i="4"/>
  <c r="I50" i="4"/>
  <c r="H50" i="4"/>
  <c r="I49" i="4"/>
  <c r="H49" i="4"/>
  <c r="M49" i="4"/>
  <c r="I19" i="4"/>
  <c r="H19" i="4"/>
  <c r="I48" i="4"/>
  <c r="H48" i="4"/>
  <c r="M48" i="4"/>
  <c r="I47" i="4"/>
  <c r="H47" i="4"/>
  <c r="AF46" i="4"/>
  <c r="AE46" i="4"/>
  <c r="I46" i="4"/>
  <c r="H46" i="4"/>
  <c r="AF45" i="4"/>
  <c r="AE45" i="4"/>
  <c r="I45" i="4"/>
  <c r="H45" i="4"/>
  <c r="I44" i="4"/>
  <c r="H44" i="4"/>
  <c r="I43" i="4"/>
  <c r="H43" i="4"/>
  <c r="AF42" i="4"/>
  <c r="AE42" i="4"/>
  <c r="I42" i="4"/>
  <c r="H42" i="4"/>
  <c r="AF41" i="4"/>
  <c r="AE41" i="4"/>
  <c r="I41" i="4"/>
  <c r="H41" i="4"/>
  <c r="AF40" i="4"/>
  <c r="AE40" i="4"/>
  <c r="I40" i="4"/>
  <c r="H40" i="4"/>
  <c r="AF39" i="4"/>
  <c r="AE39" i="4"/>
  <c r="I39" i="4"/>
  <c r="H39" i="4"/>
  <c r="AF38" i="4"/>
  <c r="AE38" i="4"/>
  <c r="I38" i="4"/>
  <c r="H38" i="4"/>
  <c r="AF37" i="4"/>
  <c r="AE37" i="4"/>
  <c r="I37" i="4"/>
  <c r="H37" i="4"/>
  <c r="AF36" i="4"/>
  <c r="AE36" i="4"/>
  <c r="I36" i="4"/>
  <c r="H36" i="4"/>
  <c r="AF35" i="4"/>
  <c r="AE35" i="4"/>
  <c r="I35" i="4"/>
  <c r="H35" i="4"/>
  <c r="AF34" i="4"/>
  <c r="AE34" i="4"/>
  <c r="I34" i="4"/>
  <c r="H34" i="4"/>
  <c r="AF33" i="4"/>
  <c r="AE33" i="4"/>
  <c r="I33" i="4"/>
  <c r="H33" i="4"/>
  <c r="M33" i="4"/>
  <c r="AF32" i="4"/>
  <c r="AE32" i="4"/>
  <c r="I32" i="4"/>
  <c r="H32" i="4"/>
  <c r="M32" i="4"/>
  <c r="AF31" i="4"/>
  <c r="AE31" i="4"/>
  <c r="I31" i="4"/>
  <c r="H31" i="4"/>
  <c r="M31" i="4"/>
  <c r="AF30" i="4"/>
  <c r="AE30" i="4"/>
  <c r="I30" i="4"/>
  <c r="AF29" i="4"/>
  <c r="AE29" i="4"/>
  <c r="I29" i="4"/>
  <c r="M29" i="4"/>
  <c r="H29" i="4"/>
  <c r="AF28" i="4"/>
  <c r="AE28" i="4"/>
  <c r="I28" i="4"/>
  <c r="H28" i="4"/>
  <c r="AF27" i="4"/>
  <c r="AE27" i="4"/>
  <c r="I27" i="4"/>
  <c r="H27" i="4"/>
  <c r="AF26" i="4"/>
  <c r="AE26" i="4"/>
  <c r="I26" i="4"/>
  <c r="H26" i="4"/>
  <c r="AF25" i="4"/>
  <c r="AE25" i="4"/>
  <c r="I25" i="4"/>
  <c r="M25" i="4"/>
  <c r="H25" i="4"/>
  <c r="AF24" i="4"/>
  <c r="AE24" i="4"/>
  <c r="I24" i="4"/>
  <c r="H24" i="4"/>
  <c r="AF23" i="4"/>
  <c r="AE23" i="4"/>
  <c r="I23" i="4"/>
  <c r="H23" i="4"/>
  <c r="AC21" i="4"/>
  <c r="AF21" i="4"/>
  <c r="AB21" i="4"/>
  <c r="AA21" i="4"/>
  <c r="Z21" i="4"/>
  <c r="Z55" i="4"/>
  <c r="Y21" i="4"/>
  <c r="X21" i="4"/>
  <c r="W21" i="4"/>
  <c r="V21" i="4"/>
  <c r="U21" i="4"/>
  <c r="T21" i="4"/>
  <c r="S21" i="4"/>
  <c r="R21" i="4"/>
  <c r="Q21" i="4"/>
  <c r="P21" i="4"/>
  <c r="O21" i="4"/>
  <c r="O55" i="4"/>
  <c r="N21" i="4"/>
  <c r="K21" i="4"/>
  <c r="J21" i="4"/>
  <c r="I13" i="4"/>
  <c r="H13" i="4"/>
  <c r="AF20" i="4"/>
  <c r="AE20" i="4"/>
  <c r="I20" i="4"/>
  <c r="H20" i="4"/>
  <c r="AF18" i="4"/>
  <c r="AE18" i="4"/>
  <c r="I18" i="4"/>
  <c r="H18" i="4"/>
  <c r="AF17" i="4"/>
  <c r="AE17" i="4"/>
  <c r="I17" i="4"/>
  <c r="H17" i="4"/>
  <c r="AF16" i="4"/>
  <c r="AE16" i="4"/>
  <c r="I16" i="4"/>
  <c r="G16" i="4"/>
  <c r="AF15" i="4"/>
  <c r="AE15" i="4"/>
  <c r="L15" i="4"/>
  <c r="L21" i="4"/>
  <c r="L55" i="4"/>
  <c r="G15" i="4"/>
  <c r="H15" i="4"/>
  <c r="AF14" i="4"/>
  <c r="AE14" i="4"/>
  <c r="I14" i="4"/>
  <c r="H14" i="4"/>
  <c r="M14" i="4"/>
  <c r="AF13" i="4"/>
  <c r="AE13" i="4"/>
  <c r="AF12" i="4"/>
  <c r="AE12" i="4"/>
  <c r="I12" i="4"/>
  <c r="H12" i="4"/>
  <c r="AF11" i="4"/>
  <c r="AE11" i="4"/>
  <c r="I11" i="4"/>
  <c r="H11" i="4"/>
  <c r="T35" i="1"/>
  <c r="N35" i="1"/>
  <c r="L35" i="1"/>
  <c r="J35" i="1"/>
  <c r="V34" i="1"/>
  <c r="V33" i="1"/>
  <c r="V32" i="1"/>
  <c r="V31" i="1"/>
  <c r="X85" i="4"/>
  <c r="X86" i="4"/>
  <c r="I77" i="4"/>
  <c r="H77" i="4"/>
  <c r="AB85" i="4"/>
  <c r="AB86" i="4"/>
  <c r="I74" i="4"/>
  <c r="H74" i="4"/>
  <c r="M74" i="4"/>
  <c r="AE21" i="4"/>
  <c r="J79" i="4"/>
  <c r="K79" i="4"/>
  <c r="L79" i="4"/>
  <c r="N79" i="4"/>
  <c r="O79" i="4"/>
  <c r="P79" i="4"/>
  <c r="Q79" i="4"/>
  <c r="Q80" i="4"/>
  <c r="R79" i="4"/>
  <c r="S79" i="4"/>
  <c r="T79" i="4"/>
  <c r="U79" i="4"/>
  <c r="V79" i="4"/>
  <c r="W79" i="4"/>
  <c r="X79" i="4"/>
  <c r="Y79" i="4"/>
  <c r="Z79" i="4"/>
  <c r="AA79" i="4"/>
  <c r="AB79" i="4"/>
  <c r="AC79" i="4"/>
  <c r="AC80" i="4"/>
  <c r="G79" i="4"/>
  <c r="J67" i="4"/>
  <c r="K67" i="4"/>
  <c r="L67" i="4"/>
  <c r="N67" i="4"/>
  <c r="O67" i="4"/>
  <c r="P67" i="4"/>
  <c r="Q67" i="4"/>
  <c r="R67" i="4"/>
  <c r="S67" i="4"/>
  <c r="T67" i="4"/>
  <c r="U67" i="4"/>
  <c r="U80" i="4"/>
  <c r="V67" i="4"/>
  <c r="W67" i="4"/>
  <c r="X67" i="4"/>
  <c r="Y67" i="4"/>
  <c r="Y80" i="4"/>
  <c r="Z67" i="4"/>
  <c r="Z80" i="4"/>
  <c r="AA67" i="4"/>
  <c r="AB67" i="4"/>
  <c r="AC67" i="4"/>
  <c r="G67" i="4"/>
  <c r="AF118" i="4"/>
  <c r="AE118" i="4"/>
  <c r="K118" i="4"/>
  <c r="J118" i="4"/>
  <c r="G118" i="4"/>
  <c r="AF117" i="4"/>
  <c r="AE117" i="4"/>
  <c r="L117" i="4"/>
  <c r="I117" i="4"/>
  <c r="H117" i="4"/>
  <c r="AF116" i="4"/>
  <c r="AE116" i="4"/>
  <c r="L116" i="4"/>
  <c r="I116" i="4"/>
  <c r="H116" i="4"/>
  <c r="AF115" i="4"/>
  <c r="AE115" i="4"/>
  <c r="H51" i="4"/>
  <c r="M51" i="4"/>
  <c r="H52" i="4"/>
  <c r="M52" i="4"/>
  <c r="H53" i="4"/>
  <c r="M53" i="4"/>
  <c r="H63" i="4"/>
  <c r="I63" i="4"/>
  <c r="M63" i="4"/>
  <c r="AE63" i="4"/>
  <c r="AF63" i="4"/>
  <c r="H64" i="4"/>
  <c r="I64" i="4"/>
  <c r="M64" i="4"/>
  <c r="AE64" i="4"/>
  <c r="AF64" i="4"/>
  <c r="H65" i="4"/>
  <c r="I65" i="4"/>
  <c r="M65" i="4"/>
  <c r="AE65" i="4"/>
  <c r="AF65" i="4"/>
  <c r="H66" i="4"/>
  <c r="I66" i="4"/>
  <c r="M66" i="4"/>
  <c r="AE66" i="4"/>
  <c r="AF66" i="4"/>
  <c r="H69" i="4"/>
  <c r="I69" i="4"/>
  <c r="M69" i="4"/>
  <c r="AE69" i="4"/>
  <c r="AF69" i="4"/>
  <c r="H70" i="4"/>
  <c r="I70" i="4"/>
  <c r="H71" i="4"/>
  <c r="I71" i="4"/>
  <c r="H72" i="4"/>
  <c r="I72" i="4"/>
  <c r="H73" i="4"/>
  <c r="I73" i="4"/>
  <c r="H75" i="4"/>
  <c r="I75" i="4"/>
  <c r="H76" i="4"/>
  <c r="I76" i="4"/>
  <c r="M76" i="4"/>
  <c r="H78" i="4"/>
  <c r="M78" i="4"/>
  <c r="AE112" i="4"/>
  <c r="AF112" i="4"/>
  <c r="H113" i="4"/>
  <c r="I113" i="4"/>
  <c r="I114" i="4"/>
  <c r="AE113" i="4"/>
  <c r="AF113" i="4"/>
  <c r="G114" i="4"/>
  <c r="J114" i="4"/>
  <c r="K114" i="4"/>
  <c r="L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E114" i="4"/>
  <c r="AC114" i="4"/>
  <c r="I83" i="4"/>
  <c r="M83" i="4"/>
  <c r="M84" i="4"/>
  <c r="AE83" i="4"/>
  <c r="AF83" i="4"/>
  <c r="O84" i="4"/>
  <c r="Q84" i="4"/>
  <c r="S84" i="4"/>
  <c r="U84" i="4"/>
  <c r="W84" i="4"/>
  <c r="Y84" i="4"/>
  <c r="AA84" i="4"/>
  <c r="AC84" i="4"/>
  <c r="N85" i="4"/>
  <c r="N86" i="4"/>
  <c r="P85" i="4"/>
  <c r="P86" i="4"/>
  <c r="R85" i="4"/>
  <c r="R86" i="4"/>
  <c r="T85" i="4"/>
  <c r="T86" i="4"/>
  <c r="V85" i="4"/>
  <c r="V86" i="4"/>
  <c r="Z85" i="4"/>
  <c r="Z86" i="4"/>
  <c r="G87" i="4"/>
  <c r="G88" i="4"/>
  <c r="G89" i="4"/>
  <c r="G90" i="4"/>
  <c r="V35" i="1"/>
  <c r="M26" i="4"/>
  <c r="M35" i="4"/>
  <c r="M39" i="4"/>
  <c r="M43" i="4"/>
  <c r="AA80" i="4"/>
  <c r="Q55" i="4"/>
  <c r="O80" i="4"/>
  <c r="L80" i="4"/>
  <c r="H67" i="4"/>
  <c r="J80" i="4"/>
  <c r="M30" i="4"/>
  <c r="M47" i="4"/>
  <c r="Q82" i="4"/>
  <c r="M73" i="4"/>
  <c r="M71" i="4"/>
  <c r="AB80" i="4"/>
  <c r="AB82" i="4"/>
  <c r="T80" i="4"/>
  <c r="P80" i="4"/>
  <c r="K80" i="4"/>
  <c r="AF114" i="4"/>
  <c r="I118" i="4"/>
  <c r="W80" i="4"/>
  <c r="S80" i="4"/>
  <c r="M34" i="4"/>
  <c r="M36" i="4"/>
  <c r="M37" i="4"/>
  <c r="M38" i="4"/>
  <c r="M40" i="4"/>
  <c r="M41" i="4"/>
  <c r="M42" i="4"/>
  <c r="M45" i="4"/>
  <c r="M46" i="4"/>
  <c r="M19" i="4"/>
  <c r="M24" i="4"/>
  <c r="M27" i="4"/>
  <c r="M28" i="4"/>
  <c r="W55" i="4"/>
  <c r="AC55" i="4"/>
  <c r="M17" i="4"/>
  <c r="S55" i="4"/>
  <c r="S82" i="4"/>
  <c r="U55" i="4"/>
  <c r="AC82" i="4"/>
  <c r="O82" i="4"/>
  <c r="AA55" i="4"/>
  <c r="AA82" i="4"/>
  <c r="M50" i="4"/>
  <c r="N55" i="4"/>
  <c r="W82" i="4"/>
  <c r="P82" i="4"/>
  <c r="K82" i="4"/>
  <c r="Z82" i="4"/>
  <c r="L82" i="4"/>
  <c r="L118" i="4"/>
  <c r="I79" i="4"/>
  <c r="M77" i="4"/>
  <c r="M12" i="4"/>
  <c r="T55" i="4"/>
  <c r="T82" i="4"/>
  <c r="H54" i="4"/>
  <c r="M75" i="4"/>
  <c r="M72" i="4"/>
  <c r="H79" i="4"/>
  <c r="H80" i="4"/>
  <c r="H118" i="4"/>
  <c r="U82" i="4"/>
  <c r="G80" i="4"/>
  <c r="V80" i="4"/>
  <c r="R80" i="4"/>
  <c r="N80" i="4"/>
  <c r="N82" i="4"/>
  <c r="L84" i="4"/>
  <c r="M23" i="4"/>
  <c r="M113" i="4"/>
  <c r="M114" i="4"/>
  <c r="X80" i="4"/>
  <c r="AE80" i="4"/>
  <c r="G21" i="4"/>
  <c r="G55" i="4"/>
  <c r="G82" i="4"/>
  <c r="M18" i="4"/>
  <c r="M20" i="4"/>
  <c r="R55" i="4"/>
  <c r="V55" i="4"/>
  <c r="Y55" i="4"/>
  <c r="Y82" i="4"/>
  <c r="I54" i="4"/>
  <c r="J55" i="4"/>
  <c r="J82" i="4"/>
  <c r="M67" i="4"/>
  <c r="AF80" i="4"/>
  <c r="M44" i="4"/>
  <c r="M70" i="4"/>
  <c r="K84" i="4"/>
  <c r="M11" i="4"/>
  <c r="I84" i="4"/>
  <c r="J83" i="4"/>
  <c r="J84" i="4"/>
  <c r="H114" i="4"/>
  <c r="I15" i="4"/>
  <c r="M15" i="4"/>
  <c r="H16" i="4"/>
  <c r="M16" i="4"/>
  <c r="M13" i="4"/>
  <c r="I67" i="4"/>
  <c r="I80" i="4"/>
  <c r="X82" i="4"/>
  <c r="M54" i="4"/>
  <c r="AF82" i="4"/>
  <c r="AE55" i="4"/>
  <c r="AF55" i="4"/>
  <c r="R82" i="4"/>
  <c r="M79" i="4"/>
  <c r="M80" i="4"/>
  <c r="V82" i="4"/>
  <c r="AE82" i="4"/>
  <c r="I21" i="4"/>
  <c r="I55" i="4"/>
  <c r="I82" i="4"/>
  <c r="M21" i="4"/>
  <c r="M55" i="4"/>
  <c r="M82" i="4"/>
  <c r="H21" i="4"/>
  <c r="H55" i="4"/>
  <c r="H82" i="4"/>
</calcChain>
</file>

<file path=xl/sharedStrings.xml><?xml version="1.0" encoding="utf-8"?>
<sst xmlns="http://schemas.openxmlformats.org/spreadsheetml/2006/main" count="467" uniqueCount="274">
  <si>
    <t>"ЗАТВЕРДЖУЮ"</t>
  </si>
  <si>
    <t xml:space="preserve">Ректор </t>
  </si>
  <si>
    <t>МІНІСТЕРСТВО ОСВІТИ І НАУКИ  УКРАЇНИ</t>
  </si>
  <si>
    <t xml:space="preserve">ВІННИЦЬКИЙ НАЦІОНАЛЬНИЙ ТЕХНІЧНИЙ УНІВЕРСИТЕТ </t>
  </si>
  <si>
    <t>НАВЧАЛЬНИЙ   ПЛАН</t>
  </si>
  <si>
    <t>"___"_____________  20__ р.</t>
  </si>
  <si>
    <t xml:space="preserve">Підготовки </t>
  </si>
  <si>
    <t>бакалавра</t>
  </si>
  <si>
    <t>(назва освітнього ступеня)</t>
  </si>
  <si>
    <t>з галузі знань</t>
  </si>
  <si>
    <t xml:space="preserve">3 роки 10 місяців </t>
  </si>
  <si>
    <t>Протокол №____ від ________</t>
  </si>
  <si>
    <t>Вченої Ради ВНТУ</t>
  </si>
  <si>
    <t xml:space="preserve">Форма навчання </t>
  </si>
  <si>
    <t>ДЕННА</t>
  </si>
  <si>
    <t>І.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</si>
  <si>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</si>
  <si>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</si>
  <si>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</si>
  <si>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</si>
  <si>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</si>
  <si>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</si>
  <si>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</si>
  <si>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</si>
  <si>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</si>
  <si>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</si>
  <si>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</si>
  <si>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</si>
  <si>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</si>
  <si>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I</t>
  </si>
  <si>
    <t>C</t>
  </si>
  <si>
    <t>К</t>
  </si>
  <si>
    <t>С</t>
  </si>
  <si>
    <t>II</t>
  </si>
  <si>
    <t>III</t>
  </si>
  <si>
    <t>П</t>
  </si>
  <si>
    <t>IV</t>
  </si>
  <si>
    <t>ДА</t>
  </si>
  <si>
    <t>Позначення:</t>
  </si>
  <si>
    <t>-</t>
  </si>
  <si>
    <t>теоретичне навчання</t>
  </si>
  <si>
    <t>екзаменаційна сесія</t>
  </si>
  <si>
    <t>практика</t>
  </si>
  <si>
    <t>державна атестація</t>
  </si>
  <si>
    <t>канікули</t>
  </si>
  <si>
    <t>ІІ. ЗВЕДЕНІ ДАНІ ПРО БЮДЖЕТ ЧАСУ, тижні</t>
  </si>
  <si>
    <t>IV. ДЕРЖАВНА АТЕСТАЦІЯ</t>
  </si>
  <si>
    <t>Теоретичне навчання</t>
  </si>
  <si>
    <t>Екзаменаційна сесія</t>
  </si>
  <si>
    <t>Практика</t>
  </si>
  <si>
    <t>Канікули</t>
  </si>
  <si>
    <t>Разом</t>
  </si>
  <si>
    <t>Назва практики</t>
  </si>
  <si>
    <t>семестр</t>
  </si>
  <si>
    <t>Тижні</t>
  </si>
  <si>
    <t>Кредити    ECTS</t>
  </si>
  <si>
    <t>І</t>
  </si>
  <si>
    <t>ІІ</t>
  </si>
  <si>
    <t>ІІІ</t>
  </si>
  <si>
    <t>Виробнича</t>
  </si>
  <si>
    <t>Переддипломна</t>
  </si>
  <si>
    <t>1 курс</t>
  </si>
  <si>
    <t>всього</t>
  </si>
  <si>
    <t>V. План навчального процесу</t>
  </si>
  <si>
    <t>№</t>
  </si>
  <si>
    <t>Розподіл по семестрах</t>
  </si>
  <si>
    <t>Кількість кредитів ECTS</t>
  </si>
  <si>
    <t>Кількість годин</t>
  </si>
  <si>
    <t>2 курс</t>
  </si>
  <si>
    <t>3 курс</t>
  </si>
  <si>
    <t>4 курс</t>
  </si>
  <si>
    <t>кафедра</t>
  </si>
  <si>
    <t>Екзамени</t>
  </si>
  <si>
    <t>Заліків</t>
  </si>
  <si>
    <t>Курсові</t>
  </si>
  <si>
    <t>Загальний обсяг</t>
  </si>
  <si>
    <t>Аудиторні</t>
  </si>
  <si>
    <t>СРС поза ауд.</t>
  </si>
  <si>
    <t>1сем</t>
  </si>
  <si>
    <t>2сем</t>
  </si>
  <si>
    <t>3сем</t>
  </si>
  <si>
    <t>4сем</t>
  </si>
  <si>
    <t>5сем</t>
  </si>
  <si>
    <t>6сем</t>
  </si>
  <si>
    <t>7сем</t>
  </si>
  <si>
    <t>8сем</t>
  </si>
  <si>
    <t>проекти</t>
  </si>
  <si>
    <t xml:space="preserve">роботи </t>
  </si>
  <si>
    <t>разом</t>
  </si>
  <si>
    <t>у тому числі</t>
  </si>
  <si>
    <t>18тиж</t>
  </si>
  <si>
    <t>12тиж</t>
  </si>
  <si>
    <t>9 тиж</t>
  </si>
  <si>
    <t>лекції</t>
  </si>
  <si>
    <t>лаб зан</t>
  </si>
  <si>
    <t>пр зан\с</t>
  </si>
  <si>
    <t>кредитів ЕCTS</t>
  </si>
  <si>
    <t>аудиторні години</t>
  </si>
  <si>
    <t>СПН</t>
  </si>
  <si>
    <t xml:space="preserve">Філософія </t>
  </si>
  <si>
    <t>ФГН</t>
  </si>
  <si>
    <t xml:space="preserve">Політологія </t>
  </si>
  <si>
    <t xml:space="preserve">Українська мова за професійним спрямуванням   </t>
  </si>
  <si>
    <t>МЗ</t>
  </si>
  <si>
    <t xml:space="preserve">Іноземна мова за професійним спрямуванням   </t>
  </si>
  <si>
    <t>ІМ</t>
  </si>
  <si>
    <t>Вища математика</t>
  </si>
  <si>
    <t>ВМ</t>
  </si>
  <si>
    <t xml:space="preserve">БЖД та основи охорони праці </t>
  </si>
  <si>
    <t>ЕПВМ</t>
  </si>
  <si>
    <t>ОНДР</t>
  </si>
  <si>
    <t>Вступ до фаху</t>
  </si>
  <si>
    <t>9тиж</t>
  </si>
  <si>
    <t>Військова підготовка</t>
  </si>
  <si>
    <t xml:space="preserve">                                     Кількість кредитів ЕСTS на тиждень</t>
  </si>
  <si>
    <t xml:space="preserve">                                     Кількість загальних годин на тиждень</t>
  </si>
  <si>
    <t>Т. О. Савчук</t>
  </si>
  <si>
    <t>________________</t>
  </si>
  <si>
    <t>Заступник декана з НМР</t>
  </si>
  <si>
    <t>ІІІ. ПРАКТИЧНА  ПІДГОТОВКА</t>
  </si>
  <si>
    <t>Термін навчання</t>
  </si>
  <si>
    <t>спеціальність</t>
  </si>
  <si>
    <t xml:space="preserve"> освітня програма</t>
  </si>
  <si>
    <t>Історія та культура України</t>
  </si>
  <si>
    <t>ВП</t>
  </si>
  <si>
    <t>2. ВИБІРКОВІ КОМПОНЕНТИ ОП за вільним вибором студента</t>
  </si>
  <si>
    <t>переддипломна практика</t>
  </si>
  <si>
    <t>виробнича практика</t>
  </si>
  <si>
    <t>Кількість  екзаменів</t>
  </si>
  <si>
    <t>Кількість   заліків</t>
  </si>
  <si>
    <t>Кількість  курсових проектів</t>
  </si>
  <si>
    <t>Кількість курсових робіт</t>
  </si>
  <si>
    <t>1. ОБОВ'ЯЗКОВІ КОМПОНЕНТИ ОП</t>
  </si>
  <si>
    <t>має бути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</si>
  <si>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</si>
  <si>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</si>
  <si>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</si>
  <si>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</si>
  <si>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</si>
  <si>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</si>
  <si>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</si>
  <si>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</si>
  <si>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</si>
  <si>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</si>
  <si>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</si>
  <si>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</si>
  <si>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</si>
  <si>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</si>
  <si>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</si>
  <si>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</si>
  <si>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</si>
  <si>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</si>
  <si>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</si>
  <si>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</si>
  <si>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</si>
  <si>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</si>
  <si>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</si>
  <si>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</si>
  <si>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</si>
  <si>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</si>
  <si>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</si>
  <si>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</si>
  <si>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</si>
  <si>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</si>
  <si>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</si>
  <si>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</si>
  <si>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</si>
  <si>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2.14.</t>
  </si>
  <si>
    <t xml:space="preserve">всього за  обов'язковими компонентами </t>
  </si>
  <si>
    <t>Начальник навчального відділу</t>
  </si>
  <si>
    <t>3.</t>
  </si>
  <si>
    <t>3.1.</t>
  </si>
  <si>
    <t>Фізична культура</t>
  </si>
  <si>
    <t>Фізвих.</t>
  </si>
  <si>
    <t>3.2.</t>
  </si>
  <si>
    <t>Іноземна мова</t>
  </si>
  <si>
    <t>ФАКУЛЬТАТИВ</t>
  </si>
  <si>
    <t>Загальні</t>
  </si>
  <si>
    <t>Професійні</t>
  </si>
  <si>
    <t>МПА</t>
  </si>
  <si>
    <t>1.22.</t>
  </si>
  <si>
    <t>Назва освітньіх компонентів</t>
  </si>
  <si>
    <t>За планом, всього</t>
  </si>
  <si>
    <t>Назва освітніх компонентів</t>
  </si>
  <si>
    <t xml:space="preserve"> Проректор з науково-педагогічної роботи  та організації освітнього процесу </t>
  </si>
  <si>
    <t>О. В. Петров</t>
  </si>
  <si>
    <t>План введено з 2021-2022 н.р.</t>
  </si>
  <si>
    <t>_____________ В. В. Біліченко</t>
  </si>
  <si>
    <t>ЕЕБ</t>
  </si>
  <si>
    <t>всього за вибірковими компонентами</t>
  </si>
  <si>
    <t>для перевірки</t>
  </si>
  <si>
    <t>07 - Управління та адміністрування</t>
  </si>
  <si>
    <t>073 - Менеджмент</t>
  </si>
  <si>
    <t>Бакалаврська кваліфікаційна робота</t>
  </si>
  <si>
    <t xml:space="preserve">Освітній компонент 1 з БДВВ                                                              </t>
  </si>
  <si>
    <t xml:space="preserve">Освітній компонент 2 з БДВВ                                                              </t>
  </si>
  <si>
    <t xml:space="preserve">Освітній компонент 3 з БДВВ                                                              </t>
  </si>
  <si>
    <t xml:space="preserve">Освітній компонент 4 з БДВВ                                                              </t>
  </si>
  <si>
    <t xml:space="preserve">Освітній компонент 5 з БДВВ                                                              </t>
  </si>
  <si>
    <t xml:space="preserve">Освітній компонент 6 з БДВВ                                                              </t>
  </si>
  <si>
    <t xml:space="preserve">Освітній компонент 7 з БДВВ                                                              </t>
  </si>
  <si>
    <t xml:space="preserve">Освітній компонент 8 з БДВВ                                                              </t>
  </si>
  <si>
    <t xml:space="preserve">Освітній компонент 9 з БДВВ                                                              </t>
  </si>
  <si>
    <t xml:space="preserve">Освітній компонент 10 з БДВВ                                                              </t>
  </si>
  <si>
    <t>Освітній компонент з гуманітарної та філософської підготовки з БДВВ</t>
  </si>
  <si>
    <t>Освітній компонент з суспільно-політичної підготовки з БДВВ</t>
  </si>
  <si>
    <t>Освітній компонент підготовки з іноземної мови з БДВВ</t>
  </si>
  <si>
    <t>Освітній компонент з підприємництва та управління проектами з БДВВ</t>
  </si>
  <si>
    <t>Виконання БКР та державна атестація</t>
  </si>
  <si>
    <t>КР</t>
  </si>
  <si>
    <t>НЕ ДРУКУВАТИ!!!</t>
  </si>
  <si>
    <t>2.13.</t>
  </si>
  <si>
    <t>КР/ДА</t>
  </si>
  <si>
    <t>Форма державної атестації</t>
  </si>
  <si>
    <t>НЕ ДРУКУВАТИ!!!!!</t>
  </si>
  <si>
    <t>Етика та психологія ділових відносин</t>
  </si>
  <si>
    <t>Екологія та основи біобезпеки та біоетики</t>
  </si>
  <si>
    <t>Статистика</t>
  </si>
  <si>
    <t>ММЕ</t>
  </si>
  <si>
    <t>Інформаційні системи і технології</t>
  </si>
  <si>
    <t>МБІС</t>
  </si>
  <si>
    <t>Основи економічної теорії</t>
  </si>
  <si>
    <t>Макроекономіка</t>
  </si>
  <si>
    <t>Мікроекономіка</t>
  </si>
  <si>
    <t>ФІМ</t>
  </si>
  <si>
    <t>Самоменеджмент</t>
  </si>
  <si>
    <t>Операційний менеджмент</t>
  </si>
  <si>
    <t>Стратегічне управління</t>
  </si>
  <si>
    <t>Фінанси, гроші та кредит</t>
  </si>
  <si>
    <t>Управління інноваціями</t>
  </si>
  <si>
    <t>Право</t>
  </si>
  <si>
    <t>Зовнішньоекономічна діяльність підприємства</t>
  </si>
  <si>
    <t>Економіка підприємства</t>
  </si>
  <si>
    <t>1.24.</t>
  </si>
  <si>
    <t>Бухгалтерський облік</t>
  </si>
  <si>
    <t>1.26.</t>
  </si>
  <si>
    <t>1.27.</t>
  </si>
  <si>
    <t>1.28.</t>
  </si>
  <si>
    <t>1.29.</t>
  </si>
  <si>
    <t>1.30.</t>
  </si>
  <si>
    <t>1.31.</t>
  </si>
  <si>
    <t>1.32.</t>
  </si>
  <si>
    <t>1.34.</t>
  </si>
  <si>
    <t>1.35.</t>
  </si>
  <si>
    <t>1.36.</t>
  </si>
  <si>
    <t>Основи метрології, стандартизації та управління якістю</t>
  </si>
  <si>
    <t>1.37.</t>
  </si>
  <si>
    <t>1.38.</t>
  </si>
  <si>
    <t>1.23.</t>
  </si>
  <si>
    <t>1.25.</t>
  </si>
  <si>
    <t>1.33.</t>
  </si>
  <si>
    <t>1.39.</t>
  </si>
  <si>
    <t>1.40.</t>
  </si>
  <si>
    <t>1.41.</t>
  </si>
  <si>
    <t>Проект навчального плану внесено факультетом  менеджменту та інформаційної безпеки</t>
  </si>
  <si>
    <t>Декан факультету менеджменту та інформаційної безпеки</t>
  </si>
  <si>
    <t>М. І. Небава</t>
  </si>
  <si>
    <t>Л. М. Ткачук</t>
  </si>
  <si>
    <t>Основи підприємництва</t>
  </si>
  <si>
    <t>Економічний аналіз</t>
  </si>
  <si>
    <t>Виробничий менеджмент</t>
  </si>
  <si>
    <t>Бізнес-планування</t>
  </si>
  <si>
    <t>Аудит</t>
  </si>
  <si>
    <t>Організація виробництва</t>
  </si>
  <si>
    <t>Зав. кафедри економіки підприємства та виробничого менеджменту</t>
  </si>
  <si>
    <t>О. Й. Лесько</t>
  </si>
  <si>
    <t xml:space="preserve"> Менеджмент виробничої та комерційної  діяльності</t>
  </si>
  <si>
    <t>БЖДПБ</t>
  </si>
  <si>
    <t>Менеджмент комерційної діяльності</t>
  </si>
  <si>
    <t>Основи виробничої і комерційної діяльності</t>
  </si>
  <si>
    <t>Управління персоналом</t>
  </si>
  <si>
    <t>Менеджмент</t>
  </si>
  <si>
    <t>Економетрія</t>
  </si>
  <si>
    <t>Прийняття управлінських рішень у виробництві та комерції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</si>
</sst>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8" formatCode="0.0"/>
    <numFmt numFmtId="199" formatCode="0.0%"/>
  </numFmts>
  <fonts count="64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16"/>
      <name val="Arial Cyr"/>
      <charset val="204"/>
    </font>
    <font>
      <b/>
      <i/>
      <sz val="16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4"/>
      <name val="Arial"/>
      <family val="2"/>
      <charset val="204"/>
    </font>
    <font>
      <sz val="28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u/>
      <sz val="14"/>
      <name val="Arial"/>
      <family val="2"/>
      <charset val="204"/>
    </font>
    <font>
      <sz val="11"/>
      <name val="Arial Cyr"/>
      <charset val="204"/>
    </font>
    <font>
      <b/>
      <sz val="14"/>
      <name val="Arial Cyr"/>
      <charset val="204"/>
    </font>
    <font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204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Times New Roman"/>
      <family val="1"/>
      <charset val="204"/>
    </font>
    <font>
      <b/>
      <sz val="12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1"/>
    </font>
    <font>
      <sz val="8"/>
      <name val="Arial"/>
      <family val="2"/>
      <charset val="204"/>
    </font>
    <font>
      <b/>
      <i/>
      <sz val="11"/>
      <name val="Times New Roman"/>
      <family val="1"/>
      <charset val="204"/>
    </font>
    <font>
      <u/>
      <sz val="10"/>
      <name val="Arial Cyr"/>
      <charset val="204"/>
    </font>
    <font>
      <u/>
      <sz val="11"/>
      <name val="Arial"/>
      <family val="2"/>
      <charset val="204"/>
    </font>
    <font>
      <u/>
      <sz val="11"/>
      <name val="Arial Cyr"/>
      <charset val="204"/>
    </font>
    <font>
      <u/>
      <sz val="13"/>
      <name val="Arial"/>
      <family val="2"/>
      <charset val="20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  <charset val="204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Arial Cyr"/>
      <charset val="204"/>
    </font>
    <font>
      <sz val="11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Times New Roman"/>
      <family val="1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  <charset val="204"/>
    </font>
    <font>
      <sz val="20"/>
      <color rgb="FFFF0000"/>
      <name val="Arial Cyr"/>
      <charset val="204"/>
    </font>
    <font>
      <sz val="28"/>
      <color rgb="FFFF0000"/>
      <name val="Arial Black"/>
      <family val="2"/>
      <charset val="204"/>
    </font>
    <font>
      <sz val="28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top"/>
    </xf>
    <xf numFmtId="0" fontId="0" fillId="0" borderId="0" xfId="0" applyBorder="1"/>
    <xf numFmtId="0" fontId="9" fillId="0" borderId="0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49" fontId="7" fillId="0" borderId="0" xfId="0" applyNumberFormat="1" applyFont="1" applyFill="1" applyBorder="1" applyAlignment="1" applyProtection="1">
      <alignment horizontal="centerContinuous"/>
    </xf>
    <xf numFmtId="49" fontId="9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wrapText="1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left" vertical="top"/>
    </xf>
    <xf numFmtId="49" fontId="11" fillId="0" borderId="0" xfId="0" applyNumberFormat="1" applyFont="1" applyFill="1" applyBorder="1" applyAlignment="1" applyProtection="1">
      <alignment vertical="center" wrapText="1"/>
    </xf>
    <xf numFmtId="49" fontId="9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wrapText="1"/>
    </xf>
    <xf numFmtId="49" fontId="12" fillId="0" borderId="0" xfId="0" applyNumberFormat="1" applyFont="1" applyFill="1" applyBorder="1" applyAlignment="1" applyProtection="1">
      <alignment horizontal="right" vertical="top"/>
    </xf>
    <xf numFmtId="49" fontId="10" fillId="0" borderId="0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/>
    <xf numFmtId="49" fontId="13" fillId="0" borderId="0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0" fontId="15" fillId="0" borderId="0" xfId="0" applyFont="1"/>
    <xf numFmtId="49" fontId="12" fillId="0" borderId="0" xfId="0" applyNumberFormat="1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Alignment="1">
      <alignment vertical="top" wrapText="1"/>
    </xf>
    <xf numFmtId="0" fontId="13" fillId="0" borderId="0" xfId="0" applyFont="1" applyFill="1" applyBorder="1" applyAlignment="1" applyProtection="1">
      <alignment horizontal="left"/>
    </xf>
    <xf numFmtId="0" fontId="16" fillId="0" borderId="0" xfId="0" applyFont="1" applyAlignment="1">
      <alignment vertical="center"/>
    </xf>
    <xf numFmtId="49" fontId="12" fillId="0" borderId="0" xfId="0" applyNumberFormat="1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Protection="1"/>
    <xf numFmtId="0" fontId="9" fillId="0" borderId="0" xfId="0" applyFont="1" applyFill="1" applyBorder="1" applyAlignment="1" applyProtection="1">
      <alignment vertical="center"/>
    </xf>
    <xf numFmtId="0" fontId="0" fillId="0" borderId="1" xfId="0" applyBorder="1"/>
    <xf numFmtId="0" fontId="20" fillId="0" borderId="2" xfId="0" applyFont="1" applyFill="1" applyBorder="1" applyAlignment="1" applyProtection="1">
      <alignment horizontal="center" vertical="center" textRotation="90" wrapText="1"/>
    </xf>
    <xf numFmtId="0" fontId="20" fillId="0" borderId="3" xfId="0" applyFont="1" applyFill="1" applyBorder="1" applyAlignment="1" applyProtection="1">
      <alignment horizontal="center" vertical="center" textRotation="90" wrapText="1"/>
    </xf>
    <xf numFmtId="0" fontId="20" fillId="0" borderId="4" xfId="0" applyFont="1" applyFill="1" applyBorder="1" applyAlignment="1" applyProtection="1">
      <alignment horizontal="center" vertical="center" textRotation="90" wrapText="1"/>
    </xf>
    <xf numFmtId="0" fontId="20" fillId="0" borderId="5" xfId="0" applyFont="1" applyFill="1" applyBorder="1" applyAlignment="1" applyProtection="1">
      <alignment horizontal="center" vertical="center" textRotation="90" wrapText="1"/>
    </xf>
    <xf numFmtId="0" fontId="20" fillId="0" borderId="6" xfId="0" applyFont="1" applyFill="1" applyBorder="1" applyAlignment="1" applyProtection="1">
      <alignment horizontal="center" vertical="center" textRotation="90" wrapText="1"/>
    </xf>
    <xf numFmtId="0" fontId="20" fillId="0" borderId="7" xfId="0" applyFont="1" applyFill="1" applyBorder="1" applyAlignment="1" applyProtection="1">
      <alignment horizontal="center" vertical="center" textRotation="90" wrapText="1"/>
    </xf>
    <xf numFmtId="0" fontId="21" fillId="0" borderId="8" xfId="0" applyFont="1" applyFill="1" applyBorder="1" applyAlignment="1" applyProtection="1">
      <alignment horizontal="center" wrapText="1"/>
    </xf>
    <xf numFmtId="0" fontId="21" fillId="0" borderId="9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10" xfId="0" applyNumberFormat="1" applyFont="1" applyFill="1" applyBorder="1" applyAlignment="1" applyProtection="1">
      <alignment horizontal="center" vertical="center" wrapText="1"/>
    </xf>
    <xf numFmtId="0" fontId="21" fillId="0" borderId="11" xfId="0" applyNumberFormat="1" applyFont="1" applyFill="1" applyBorder="1" applyAlignment="1" applyProtection="1">
      <alignment horizontal="center" vertical="center" wrapText="1"/>
    </xf>
    <xf numFmtId="0" fontId="21" fillId="0" borderId="12" xfId="0" applyNumberFormat="1" applyFont="1" applyFill="1" applyBorder="1" applyAlignment="1" applyProtection="1">
      <alignment horizontal="center" vertical="center"/>
    </xf>
    <xf numFmtId="0" fontId="21" fillId="0" borderId="13" xfId="0" applyNumberFormat="1" applyFont="1" applyFill="1" applyBorder="1" applyAlignment="1" applyProtection="1">
      <alignment horizontal="center" vertical="center"/>
    </xf>
    <xf numFmtId="0" fontId="21" fillId="0" borderId="14" xfId="0" applyNumberFormat="1" applyFont="1" applyFill="1" applyBorder="1" applyAlignment="1" applyProtection="1">
      <alignment horizontal="center" vertical="center"/>
    </xf>
    <xf numFmtId="0" fontId="21" fillId="0" borderId="9" xfId="0" applyNumberFormat="1" applyFont="1" applyFill="1" applyBorder="1" applyAlignment="1" applyProtection="1">
      <alignment horizontal="center" vertical="center"/>
    </xf>
    <xf numFmtId="0" fontId="21" fillId="0" borderId="10" xfId="0" applyNumberFormat="1" applyFont="1" applyFill="1" applyBorder="1" applyAlignment="1" applyProtection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</xf>
    <xf numFmtId="0" fontId="21" fillId="0" borderId="11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1" xfId="0" applyNumberFormat="1" applyFont="1" applyFill="1" applyBorder="1" applyAlignment="1" applyProtection="1">
      <alignment horizontal="center" vertical="center"/>
    </xf>
    <xf numFmtId="0" fontId="20" fillId="0" borderId="16" xfId="0" applyNumberFormat="1" applyFont="1" applyFill="1" applyBorder="1" applyAlignment="1" applyProtection="1">
      <alignment horizontal="center" vertical="center"/>
    </xf>
    <xf numFmtId="0" fontId="20" fillId="0" borderId="14" xfId="0" applyNumberFormat="1" applyFont="1" applyFill="1" applyBorder="1" applyAlignment="1" applyProtection="1">
      <alignment horizontal="center" vertical="center"/>
    </xf>
    <xf numFmtId="0" fontId="20" fillId="0" borderId="9" xfId="0" applyNumberFormat="1" applyFont="1" applyFill="1" applyBorder="1" applyAlignment="1" applyProtection="1">
      <alignment horizontal="center" vertical="center"/>
    </xf>
    <xf numFmtId="0" fontId="20" fillId="0" borderId="13" xfId="0" applyNumberFormat="1" applyFont="1" applyFill="1" applyBorder="1" applyAlignment="1" applyProtection="1">
      <alignment horizontal="center" vertical="center"/>
    </xf>
    <xf numFmtId="0" fontId="20" fillId="0" borderId="15" xfId="0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 applyProtection="1">
      <alignment horizontal="center" wrapText="1"/>
    </xf>
    <xf numFmtId="0" fontId="21" fillId="0" borderId="18" xfId="0" applyFont="1" applyFill="1" applyBorder="1" applyAlignment="1" applyProtection="1">
      <alignment horizontal="center" vertical="center" wrapText="1"/>
    </xf>
    <xf numFmtId="0" fontId="21" fillId="0" borderId="19" xfId="0" applyFont="1" applyFill="1" applyBorder="1" applyAlignment="1" applyProtection="1">
      <alignment horizontal="center" vertical="center" wrapText="1"/>
    </xf>
    <xf numFmtId="0" fontId="21" fillId="0" borderId="19" xfId="0" applyNumberFormat="1" applyFont="1" applyFill="1" applyBorder="1" applyAlignment="1" applyProtection="1">
      <alignment horizontal="center" vertical="center" wrapText="1"/>
    </xf>
    <xf numFmtId="0" fontId="21" fillId="0" borderId="20" xfId="0" applyNumberFormat="1" applyFont="1" applyFill="1" applyBorder="1" applyAlignment="1" applyProtection="1">
      <alignment horizontal="center" vertical="center" wrapText="1"/>
    </xf>
    <xf numFmtId="0" fontId="21" fillId="0" borderId="21" xfId="0" applyNumberFormat="1" applyFont="1" applyFill="1" applyBorder="1" applyAlignment="1" applyProtection="1">
      <alignment horizontal="center" vertical="center"/>
    </xf>
    <xf numFmtId="0" fontId="21" fillId="0" borderId="19" xfId="0" applyNumberFormat="1" applyFont="1" applyFill="1" applyBorder="1" applyAlignment="1" applyProtection="1">
      <alignment horizontal="center" vertical="center"/>
    </xf>
    <xf numFmtId="0" fontId="21" fillId="0" borderId="22" xfId="0" applyNumberFormat="1" applyFont="1" applyFill="1" applyBorder="1" applyAlignment="1" applyProtection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</xf>
    <xf numFmtId="0" fontId="21" fillId="0" borderId="20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0" borderId="23" xfId="0" applyNumberFormat="1" applyFont="1" applyFill="1" applyBorder="1" applyAlignment="1" applyProtection="1">
      <alignment horizontal="center" vertical="center"/>
    </xf>
    <xf numFmtId="0" fontId="20" fillId="0" borderId="18" xfId="0" applyNumberFormat="1" applyFont="1" applyFill="1" applyBorder="1" applyAlignment="1" applyProtection="1">
      <alignment horizontal="center" vertical="center"/>
    </xf>
    <xf numFmtId="0" fontId="20" fillId="0" borderId="22" xfId="0" applyNumberFormat="1" applyFont="1" applyFill="1" applyBorder="1" applyAlignment="1" applyProtection="1">
      <alignment horizontal="center" vertical="center"/>
    </xf>
    <xf numFmtId="0" fontId="20" fillId="0" borderId="19" xfId="0" applyNumberFormat="1" applyFont="1" applyFill="1" applyBorder="1" applyAlignment="1" applyProtection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0" fillId="0" borderId="24" xfId="0" applyNumberFormat="1" applyFont="1" applyFill="1" applyBorder="1" applyAlignment="1" applyProtection="1">
      <alignment horizontal="center" vertical="center"/>
    </xf>
    <xf numFmtId="0" fontId="21" fillId="0" borderId="25" xfId="0" applyNumberFormat="1" applyFont="1" applyFill="1" applyBorder="1" applyAlignment="1" applyProtection="1">
      <alignment horizontal="center" vertical="center"/>
    </xf>
    <xf numFmtId="0" fontId="21" fillId="0" borderId="24" xfId="0" applyNumberFormat="1" applyFont="1" applyFill="1" applyBorder="1" applyAlignment="1" applyProtection="1">
      <alignment horizontal="center" vertical="center"/>
    </xf>
    <xf numFmtId="0" fontId="21" fillId="0" borderId="22" xfId="0" applyFont="1" applyFill="1" applyBorder="1" applyAlignment="1" applyProtection="1">
      <alignment horizontal="center" vertical="center"/>
    </xf>
    <xf numFmtId="0" fontId="21" fillId="0" borderId="20" xfId="0" applyFont="1" applyFill="1" applyBorder="1" applyAlignment="1" applyProtection="1">
      <alignment horizontal="center" vertical="center"/>
    </xf>
    <xf numFmtId="0" fontId="21" fillId="0" borderId="21" xfId="0" applyFont="1" applyFill="1" applyBorder="1" applyAlignment="1" applyProtection="1">
      <alignment horizontal="center" vertical="center"/>
    </xf>
    <xf numFmtId="0" fontId="21" fillId="0" borderId="19" xfId="0" applyFont="1" applyFill="1" applyBorder="1" applyAlignment="1" applyProtection="1">
      <alignment horizontal="center" vertical="center"/>
    </xf>
    <xf numFmtId="0" fontId="20" fillId="0" borderId="0" xfId="0" applyFont="1" applyFill="1" applyBorder="1" applyProtection="1"/>
    <xf numFmtId="0" fontId="27" fillId="0" borderId="0" xfId="0" applyFont="1" applyBorder="1" applyAlignment="1" applyProtection="1"/>
    <xf numFmtId="0" fontId="23" fillId="0" borderId="0" xfId="0" applyFont="1" applyBorder="1" applyAlignment="1" applyProtection="1"/>
    <xf numFmtId="0" fontId="28" fillId="0" borderId="0" xfId="0" applyFont="1" applyBorder="1" applyAlignment="1"/>
    <xf numFmtId="0" fontId="28" fillId="0" borderId="0" xfId="0" applyFont="1"/>
    <xf numFmtId="0" fontId="28" fillId="0" borderId="0" xfId="0" applyFont="1" applyBorder="1" applyAlignment="1">
      <alignment horizontal="right"/>
    </xf>
    <xf numFmtId="0" fontId="28" fillId="0" borderId="0" xfId="0" applyFont="1" applyBorder="1"/>
    <xf numFmtId="0" fontId="28" fillId="0" borderId="0" xfId="0" applyFont="1" applyAlignment="1"/>
    <xf numFmtId="0" fontId="0" fillId="0" borderId="19" xfId="0" applyBorder="1"/>
    <xf numFmtId="0" fontId="32" fillId="0" borderId="0" xfId="0" applyFont="1"/>
    <xf numFmtId="0" fontId="32" fillId="0" borderId="0" xfId="0" applyFont="1" applyAlignment="1"/>
    <xf numFmtId="0" fontId="32" fillId="2" borderId="0" xfId="0" applyFont="1" applyFill="1"/>
    <xf numFmtId="0" fontId="31" fillId="2" borderId="0" xfId="0" applyFont="1" applyFill="1" applyAlignment="1">
      <alignment horizontal="center"/>
    </xf>
    <xf numFmtId="198" fontId="0" fillId="0" borderId="0" xfId="0" applyNumberFormat="1"/>
    <xf numFmtId="0" fontId="32" fillId="2" borderId="19" xfId="0" applyFont="1" applyFill="1" applyBorder="1" applyAlignment="1">
      <alignment textRotation="90" wrapText="1"/>
    </xf>
    <xf numFmtId="0" fontId="32" fillId="2" borderId="19" xfId="0" applyFont="1" applyFill="1" applyBorder="1" applyAlignment="1">
      <alignment horizontal="left" textRotation="90" wrapText="1"/>
    </xf>
    <xf numFmtId="0" fontId="33" fillId="2" borderId="19" xfId="0" applyFont="1" applyFill="1" applyBorder="1" applyAlignment="1">
      <alignment horizontal="center"/>
    </xf>
    <xf numFmtId="0" fontId="33" fillId="2" borderId="26" xfId="0" applyFont="1" applyFill="1" applyBorder="1" applyAlignment="1">
      <alignment horizontal="center"/>
    </xf>
    <xf numFmtId="0" fontId="32" fillId="2" borderId="19" xfId="0" applyFont="1" applyFill="1" applyBorder="1"/>
    <xf numFmtId="0" fontId="28" fillId="0" borderId="19" xfId="0" applyFont="1" applyFill="1" applyBorder="1"/>
    <xf numFmtId="0" fontId="28" fillId="0" borderId="20" xfId="0" applyFont="1" applyFill="1" applyBorder="1"/>
    <xf numFmtId="0" fontId="28" fillId="2" borderId="19" xfId="0" applyFont="1" applyFill="1" applyBorder="1"/>
    <xf numFmtId="198" fontId="28" fillId="2" borderId="19" xfId="0" applyNumberFormat="1" applyFont="1" applyFill="1" applyBorder="1"/>
    <xf numFmtId="0" fontId="33" fillId="2" borderId="19" xfId="0" applyFont="1" applyFill="1" applyBorder="1" applyAlignment="1">
      <alignment wrapText="1"/>
    </xf>
    <xf numFmtId="0" fontId="32" fillId="2" borderId="19" xfId="0" applyFont="1" applyFill="1" applyBorder="1" applyAlignment="1">
      <alignment wrapText="1"/>
    </xf>
    <xf numFmtId="0" fontId="15" fillId="0" borderId="19" xfId="0" applyFont="1" applyBorder="1"/>
    <xf numFmtId="0" fontId="28" fillId="2" borderId="19" xfId="0" applyFont="1" applyFill="1" applyBorder="1" applyAlignment="1">
      <alignment horizontal="right" wrapText="1"/>
    </xf>
    <xf numFmtId="0" fontId="33" fillId="0" borderId="19" xfId="0" applyFont="1" applyBorder="1" applyAlignment="1">
      <alignment wrapText="1"/>
    </xf>
    <xf numFmtId="0" fontId="28" fillId="2" borderId="19" xfId="0" applyFont="1" applyFill="1" applyBorder="1" applyAlignment="1">
      <alignment wrapText="1"/>
    </xf>
    <xf numFmtId="0" fontId="32" fillId="0" borderId="19" xfId="0" applyFont="1" applyBorder="1" applyAlignment="1">
      <alignment wrapText="1"/>
    </xf>
    <xf numFmtId="0" fontId="31" fillId="2" borderId="19" xfId="0" applyFont="1" applyFill="1" applyBorder="1" applyAlignment="1">
      <alignment wrapText="1"/>
    </xf>
    <xf numFmtId="0" fontId="36" fillId="0" borderId="19" xfId="0" applyFont="1" applyBorder="1"/>
    <xf numFmtId="0" fontId="39" fillId="0" borderId="19" xfId="0" applyFont="1" applyBorder="1"/>
    <xf numFmtId="0" fontId="15" fillId="0" borderId="20" xfId="0" applyFont="1" applyBorder="1"/>
    <xf numFmtId="0" fontId="38" fillId="0" borderId="21" xfId="0" applyFont="1" applyBorder="1"/>
    <xf numFmtId="0" fontId="38" fillId="0" borderId="19" xfId="0" applyFont="1" applyBorder="1"/>
    <xf numFmtId="198" fontId="38" fillId="0" borderId="19" xfId="0" applyNumberFormat="1" applyFont="1" applyBorder="1"/>
    <xf numFmtId="0" fontId="38" fillId="0" borderId="22" xfId="0" applyFont="1" applyBorder="1"/>
    <xf numFmtId="0" fontId="38" fillId="0" borderId="20" xfId="0" applyFont="1" applyBorder="1"/>
    <xf numFmtId="0" fontId="15" fillId="0" borderId="0" xfId="0" applyFont="1" applyBorder="1"/>
    <xf numFmtId="0" fontId="38" fillId="0" borderId="0" xfId="0" applyFont="1" applyBorder="1"/>
    <xf numFmtId="0" fontId="0" fillId="0" borderId="27" xfId="0" applyBorder="1"/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0" fillId="0" borderId="0" xfId="0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0" fillId="0" borderId="0" xfId="0" applyFont="1" applyAlignment="1"/>
    <xf numFmtId="0" fontId="2" fillId="0" borderId="0" xfId="0" applyFont="1" applyAlignment="1"/>
    <xf numFmtId="0" fontId="4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0" fillId="0" borderId="0" xfId="0" applyFont="1"/>
    <xf numFmtId="0" fontId="2" fillId="0" borderId="0" xfId="0" applyFont="1" applyAlignment="1">
      <alignment horizontal="left" vertical="center" wrapText="1"/>
    </xf>
    <xf numFmtId="0" fontId="34" fillId="2" borderId="19" xfId="0" applyNumberFormat="1" applyFont="1" applyFill="1" applyBorder="1"/>
    <xf numFmtId="0" fontId="30" fillId="0" borderId="0" xfId="0" applyFont="1"/>
    <xf numFmtId="0" fontId="28" fillId="2" borderId="19" xfId="0" applyFont="1" applyFill="1" applyBorder="1" applyAlignment="1">
      <alignment horizontal="right" vertical="center"/>
    </xf>
    <xf numFmtId="0" fontId="32" fillId="0" borderId="19" xfId="0" applyFont="1" applyFill="1" applyBorder="1" applyAlignment="1"/>
    <xf numFmtId="1" fontId="31" fillId="0" borderId="19" xfId="0" applyNumberFormat="1" applyFont="1" applyFill="1" applyBorder="1" applyAlignment="1">
      <alignment vertical="center"/>
    </xf>
    <xf numFmtId="198" fontId="31" fillId="2" borderId="19" xfId="0" applyNumberFormat="1" applyFont="1" applyFill="1" applyBorder="1" applyAlignment="1">
      <alignment vertical="center"/>
    </xf>
    <xf numFmtId="0" fontId="32" fillId="2" borderId="19" xfId="0" applyFont="1" applyFill="1" applyBorder="1" applyAlignment="1">
      <alignment vertical="center"/>
    </xf>
    <xf numFmtId="0" fontId="28" fillId="2" borderId="19" xfId="0" applyNumberFormat="1" applyFont="1" applyFill="1" applyBorder="1" applyAlignment="1">
      <alignment horizontal="right" vertical="center" wrapText="1"/>
    </xf>
    <xf numFmtId="0" fontId="33" fillId="3" borderId="19" xfId="0" applyNumberFormat="1" applyFont="1" applyFill="1" applyBorder="1"/>
    <xf numFmtId="0" fontId="28" fillId="3" borderId="22" xfId="0" applyFont="1" applyFill="1" applyBorder="1" applyAlignment="1">
      <alignment horizontal="right" wrapText="1"/>
    </xf>
    <xf numFmtId="0" fontId="28" fillId="3" borderId="23" xfId="0" applyFont="1" applyFill="1" applyBorder="1" applyAlignment="1">
      <alignment horizontal="right" wrapText="1"/>
    </xf>
    <xf numFmtId="0" fontId="28" fillId="3" borderId="21" xfId="0" applyFont="1" applyFill="1" applyBorder="1" applyAlignment="1">
      <alignment horizontal="right" wrapText="1"/>
    </xf>
    <xf numFmtId="0" fontId="28" fillId="3" borderId="19" xfId="0" applyFont="1" applyFill="1" applyBorder="1"/>
    <xf numFmtId="0" fontId="28" fillId="3" borderId="22" xfId="0" applyFont="1" applyFill="1" applyBorder="1"/>
    <xf numFmtId="0" fontId="28" fillId="3" borderId="21" xfId="0" applyFont="1" applyFill="1" applyBorder="1"/>
    <xf numFmtId="0" fontId="32" fillId="3" borderId="21" xfId="0" applyFont="1" applyFill="1" applyBorder="1"/>
    <xf numFmtId="198" fontId="31" fillId="0" borderId="19" xfId="0" applyNumberFormat="1" applyFont="1" applyFill="1" applyBorder="1" applyAlignment="1">
      <alignment vertical="center"/>
    </xf>
    <xf numFmtId="1" fontId="31" fillId="2" borderId="19" xfId="0" applyNumberFormat="1" applyFont="1" applyFill="1" applyBorder="1" applyAlignment="1">
      <alignment vertical="center"/>
    </xf>
    <xf numFmtId="198" fontId="28" fillId="0" borderId="19" xfId="0" applyNumberFormat="1" applyFont="1" applyBorder="1"/>
    <xf numFmtId="0" fontId="50" fillId="4" borderId="19" xfId="0" applyFont="1" applyFill="1" applyBorder="1"/>
    <xf numFmtId="0" fontId="51" fillId="4" borderId="19" xfId="0" applyFont="1" applyFill="1" applyBorder="1"/>
    <xf numFmtId="0" fontId="52" fillId="4" borderId="20" xfId="0" applyFont="1" applyFill="1" applyBorder="1"/>
    <xf numFmtId="198" fontId="52" fillId="4" borderId="21" xfId="0" applyNumberFormat="1" applyFont="1" applyFill="1" applyBorder="1"/>
    <xf numFmtId="0" fontId="52" fillId="4" borderId="28" xfId="0" applyFont="1" applyFill="1" applyBorder="1"/>
    <xf numFmtId="198" fontId="52" fillId="4" borderId="19" xfId="0" applyNumberFormat="1" applyFont="1" applyFill="1" applyBorder="1"/>
    <xf numFmtId="0" fontId="52" fillId="4" borderId="19" xfId="0" applyFont="1" applyFill="1" applyBorder="1"/>
    <xf numFmtId="0" fontId="53" fillId="4" borderId="19" xfId="0" applyFont="1" applyFill="1" applyBorder="1"/>
    <xf numFmtId="198" fontId="54" fillId="0" borderId="0" xfId="0" applyNumberFormat="1" applyFont="1"/>
    <xf numFmtId="0" fontId="55" fillId="4" borderId="19" xfId="0" applyFont="1" applyFill="1" applyBorder="1"/>
    <xf numFmtId="0" fontId="54" fillId="4" borderId="19" xfId="0" applyFont="1" applyFill="1" applyBorder="1"/>
    <xf numFmtId="199" fontId="56" fillId="4" borderId="19" xfId="2" applyNumberFormat="1" applyFont="1" applyFill="1" applyBorder="1"/>
    <xf numFmtId="0" fontId="56" fillId="4" borderId="19" xfId="0" applyFont="1" applyFill="1" applyBorder="1"/>
    <xf numFmtId="2" fontId="56" fillId="4" borderId="19" xfId="0" applyNumberFormat="1" applyFont="1" applyFill="1" applyBorder="1"/>
    <xf numFmtId="9" fontId="56" fillId="4" borderId="20" xfId="2" applyFont="1" applyFill="1" applyBorder="1"/>
    <xf numFmtId="0" fontId="57" fillId="4" borderId="0" xfId="0" applyFont="1" applyFill="1"/>
    <xf numFmtId="9" fontId="57" fillId="4" borderId="3" xfId="0" applyNumberFormat="1" applyFont="1" applyFill="1" applyBorder="1"/>
    <xf numFmtId="0" fontId="57" fillId="4" borderId="3" xfId="0" applyFont="1" applyFill="1" applyBorder="1"/>
    <xf numFmtId="0" fontId="57" fillId="4" borderId="19" xfId="0" applyFont="1" applyFill="1" applyBorder="1"/>
    <xf numFmtId="0" fontId="54" fillId="0" borderId="0" xfId="0" applyFont="1"/>
    <xf numFmtId="0" fontId="20" fillId="0" borderId="29" xfId="0" applyFont="1" applyFill="1" applyBorder="1" applyAlignment="1" applyProtection="1">
      <alignment horizontal="center" vertical="center" textRotation="90" wrapText="1"/>
    </xf>
    <xf numFmtId="0" fontId="20" fillId="0" borderId="30" xfId="0" applyFont="1" applyFill="1" applyBorder="1" applyAlignment="1" applyProtection="1">
      <alignment horizontal="center" vertical="center" textRotation="90" wrapText="1"/>
    </xf>
    <xf numFmtId="0" fontId="20" fillId="0" borderId="31" xfId="0" applyFont="1" applyFill="1" applyBorder="1" applyAlignment="1" applyProtection="1">
      <alignment horizontal="center" vertical="center" textRotation="90" wrapText="1"/>
    </xf>
    <xf numFmtId="0" fontId="20" fillId="0" borderId="25" xfId="0" applyNumberFormat="1" applyFont="1" applyFill="1" applyBorder="1" applyAlignment="1" applyProtection="1">
      <alignment horizontal="center" vertical="center"/>
    </xf>
    <xf numFmtId="0" fontId="22" fillId="0" borderId="9" xfId="0" applyNumberFormat="1" applyFont="1" applyFill="1" applyBorder="1" applyAlignment="1" applyProtection="1">
      <alignment horizontal="center" vertical="center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58" fillId="0" borderId="19" xfId="0" applyFont="1" applyBorder="1" applyAlignment="1">
      <alignment wrapText="1"/>
    </xf>
    <xf numFmtId="0" fontId="56" fillId="0" borderId="19" xfId="0" applyFont="1" applyBorder="1" applyAlignment="1">
      <alignment wrapText="1"/>
    </xf>
    <xf numFmtId="0" fontId="58" fillId="0" borderId="19" xfId="0" applyFont="1" applyBorder="1" applyAlignment="1">
      <alignment horizontal="right" wrapText="1"/>
    </xf>
    <xf numFmtId="0" fontId="51" fillId="2" borderId="22" xfId="0" applyFont="1" applyFill="1" applyBorder="1" applyAlignment="1">
      <alignment wrapText="1"/>
    </xf>
    <xf numFmtId="0" fontId="51" fillId="2" borderId="19" xfId="0" applyFont="1" applyFill="1" applyBorder="1" applyAlignment="1">
      <alignment horizontal="right" wrapText="1"/>
    </xf>
    <xf numFmtId="0" fontId="51" fillId="2" borderId="19" xfId="0" applyFont="1" applyFill="1" applyBorder="1" applyAlignment="1">
      <alignment wrapText="1"/>
    </xf>
    <xf numFmtId="198" fontId="51" fillId="2" borderId="19" xfId="0" applyNumberFormat="1" applyFont="1" applyFill="1" applyBorder="1" applyAlignment="1">
      <alignment wrapText="1"/>
    </xf>
    <xf numFmtId="2" fontId="51" fillId="2" borderId="19" xfId="0" applyNumberFormat="1" applyFont="1" applyFill="1" applyBorder="1" applyAlignment="1">
      <alignment wrapText="1"/>
    </xf>
    <xf numFmtId="0" fontId="58" fillId="0" borderId="19" xfId="0" applyFont="1" applyFill="1" applyBorder="1" applyAlignment="1">
      <alignment horizontal="right" wrapText="1"/>
    </xf>
    <xf numFmtId="16" fontId="58" fillId="0" borderId="19" xfId="0" applyNumberFormat="1" applyFont="1" applyBorder="1" applyAlignment="1">
      <alignment horizontal="right"/>
    </xf>
    <xf numFmtId="0" fontId="51" fillId="2" borderId="22" xfId="0" applyFont="1" applyFill="1" applyBorder="1" applyAlignment="1"/>
    <xf numFmtId="0" fontId="51" fillId="2" borderId="19" xfId="0" applyFont="1" applyFill="1" applyBorder="1"/>
    <xf numFmtId="0" fontId="51" fillId="2" borderId="22" xfId="0" applyFont="1" applyFill="1" applyBorder="1"/>
    <xf numFmtId="0" fontId="51" fillId="2" borderId="18" xfId="0" applyFont="1" applyFill="1" applyBorder="1"/>
    <xf numFmtId="0" fontId="51" fillId="2" borderId="21" xfId="0" applyFont="1" applyFill="1" applyBorder="1"/>
    <xf numFmtId="0" fontId="51" fillId="2" borderId="20" xfId="0" applyFont="1" applyFill="1" applyBorder="1"/>
    <xf numFmtId="0" fontId="56" fillId="0" borderId="21" xfId="0" applyFont="1" applyBorder="1"/>
    <xf numFmtId="0" fontId="58" fillId="0" borderId="19" xfId="0" applyNumberFormat="1" applyFont="1" applyFill="1" applyBorder="1" applyAlignment="1">
      <alignment horizontal="right"/>
    </xf>
    <xf numFmtId="0" fontId="58" fillId="0" borderId="19" xfId="0" applyNumberFormat="1" applyFont="1" applyFill="1" applyBorder="1"/>
    <xf numFmtId="0" fontId="28" fillId="5" borderId="19" xfId="0" applyFont="1" applyFill="1" applyBorder="1" applyAlignment="1">
      <alignment horizontal="left" vertical="center"/>
    </xf>
    <xf numFmtId="0" fontId="28" fillId="5" borderId="22" xfId="0" applyFont="1" applyFill="1" applyBorder="1" applyAlignment="1">
      <alignment vertical="center"/>
    </xf>
    <xf numFmtId="0" fontId="28" fillId="5" borderId="19" xfId="0" applyFont="1" applyFill="1" applyBorder="1"/>
    <xf numFmtId="0" fontId="28" fillId="5" borderId="20" xfId="0" applyFont="1" applyFill="1" applyBorder="1"/>
    <xf numFmtId="0" fontId="28" fillId="5" borderId="21" xfId="0" applyFont="1" applyFill="1" applyBorder="1"/>
    <xf numFmtId="0" fontId="28" fillId="5" borderId="19" xfId="0" applyFont="1" applyFill="1" applyBorder="1" applyAlignment="1"/>
    <xf numFmtId="0" fontId="32" fillId="5" borderId="19" xfId="0" applyFont="1" applyFill="1" applyBorder="1"/>
    <xf numFmtId="198" fontId="0" fillId="5" borderId="0" xfId="0" applyNumberFormat="1" applyFill="1"/>
    <xf numFmtId="0" fontId="0" fillId="5" borderId="0" xfId="0" applyFill="1"/>
    <xf numFmtId="0" fontId="28" fillId="5" borderId="22" xfId="0" applyFont="1" applyFill="1" applyBorder="1" applyAlignment="1"/>
    <xf numFmtId="0" fontId="28" fillId="5" borderId="21" xfId="0" applyFont="1" applyFill="1" applyBorder="1" applyAlignment="1">
      <alignment vertical="top"/>
    </xf>
    <xf numFmtId="0" fontId="28" fillId="5" borderId="19" xfId="0" applyFont="1" applyFill="1" applyBorder="1" applyAlignment="1">
      <alignment vertical="top"/>
    </xf>
    <xf numFmtId="0" fontId="33" fillId="5" borderId="19" xfId="0" applyFont="1" applyFill="1" applyBorder="1"/>
    <xf numFmtId="0" fontId="28" fillId="5" borderId="22" xfId="0" applyFont="1" applyFill="1" applyBorder="1" applyAlignment="1">
      <alignment wrapText="1"/>
    </xf>
    <xf numFmtId="0" fontId="28" fillId="5" borderId="21" xfId="0" applyFont="1" applyFill="1" applyBorder="1" applyAlignment="1"/>
    <xf numFmtId="0" fontId="28" fillId="5" borderId="19" xfId="0" applyFont="1" applyFill="1" applyBorder="1" applyAlignment="1">
      <alignment horizontal="right"/>
    </xf>
    <xf numFmtId="0" fontId="28" fillId="5" borderId="0" xfId="0" applyFont="1" applyFill="1"/>
    <xf numFmtId="0" fontId="28" fillId="5" borderId="3" xfId="0" applyFont="1" applyFill="1" applyBorder="1"/>
    <xf numFmtId="0" fontId="28" fillId="5" borderId="22" xfId="0" applyFont="1" applyFill="1" applyBorder="1" applyAlignment="1">
      <alignment vertical="center" wrapText="1"/>
    </xf>
    <xf numFmtId="0" fontId="28" fillId="5" borderId="21" xfId="0" applyFont="1" applyFill="1" applyBorder="1" applyAlignment="1">
      <alignment vertical="center"/>
    </xf>
    <xf numFmtId="0" fontId="28" fillId="5" borderId="19" xfId="0" applyFont="1" applyFill="1" applyBorder="1" applyAlignment="1">
      <alignment vertical="center"/>
    </xf>
    <xf numFmtId="0" fontId="45" fillId="5" borderId="19" xfId="0" applyFont="1" applyFill="1" applyBorder="1"/>
    <xf numFmtId="198" fontId="0" fillId="5" borderId="0" xfId="0" applyNumberFormat="1" applyFont="1" applyFill="1"/>
    <xf numFmtId="0" fontId="0" fillId="5" borderId="0" xfId="0" applyFont="1" applyFill="1"/>
    <xf numFmtId="198" fontId="28" fillId="5" borderId="19" xfId="0" applyNumberFormat="1" applyFont="1" applyFill="1" applyBorder="1"/>
    <xf numFmtId="0" fontId="28" fillId="5" borderId="19" xfId="0" applyNumberFormat="1" applyFont="1" applyFill="1" applyBorder="1" applyAlignment="1">
      <alignment horizontal="left" wrapText="1"/>
    </xf>
    <xf numFmtId="0" fontId="28" fillId="5" borderId="19" xfId="0" applyFont="1" applyFill="1" applyBorder="1" applyAlignment="1">
      <alignment horizontal="left" vertical="center" wrapText="1"/>
    </xf>
    <xf numFmtId="0" fontId="28" fillId="5" borderId="19" xfId="0" applyFont="1" applyFill="1" applyBorder="1" applyAlignment="1">
      <alignment wrapText="1"/>
    </xf>
    <xf numFmtId="0" fontId="0" fillId="5" borderId="19" xfId="0" applyFont="1" applyFill="1" applyBorder="1"/>
    <xf numFmtId="198" fontId="0" fillId="4" borderId="0" xfId="0" applyNumberFormat="1" applyFont="1" applyFill="1"/>
    <xf numFmtId="0" fontId="0" fillId="4" borderId="0" xfId="0" applyFont="1" applyFill="1"/>
    <xf numFmtId="0" fontId="28" fillId="5" borderId="19" xfId="0" applyFont="1" applyFill="1" applyBorder="1" applyAlignment="1">
      <alignment horizontal="right" wrapText="1"/>
    </xf>
    <xf numFmtId="0" fontId="28" fillId="5" borderId="19" xfId="0" applyFont="1" applyFill="1" applyBorder="1" applyAlignment="1">
      <alignment horizontal="center" wrapText="1"/>
    </xf>
    <xf numFmtId="0" fontId="28" fillId="5" borderId="21" xfId="0" applyFont="1" applyFill="1" applyBorder="1" applyAlignment="1">
      <alignment wrapText="1"/>
    </xf>
    <xf numFmtId="0" fontId="28" fillId="5" borderId="19" xfId="0" applyFont="1" applyFill="1" applyBorder="1" applyAlignment="1">
      <alignment vertical="center" wrapText="1"/>
    </xf>
    <xf numFmtId="0" fontId="28" fillId="0" borderId="22" xfId="0" applyFont="1" applyFill="1" applyBorder="1" applyAlignment="1">
      <alignment horizontal="right" wrapText="1"/>
    </xf>
    <xf numFmtId="0" fontId="28" fillId="2" borderId="22" xfId="0" applyFont="1" applyFill="1" applyBorder="1" applyAlignment="1">
      <alignment horizontal="right" vertical="center" wrapText="1"/>
    </xf>
    <xf numFmtId="198" fontId="50" fillId="4" borderId="19" xfId="0" applyNumberFormat="1" applyFont="1" applyFill="1" applyBorder="1"/>
    <xf numFmtId="0" fontId="38" fillId="5" borderId="19" xfId="0" applyFont="1" applyFill="1" applyBorder="1"/>
    <xf numFmtId="0" fontId="38" fillId="5" borderId="22" xfId="0" applyFont="1" applyFill="1" applyBorder="1"/>
    <xf numFmtId="0" fontId="28" fillId="5" borderId="19" xfId="0" applyNumberFormat="1" applyFont="1" applyFill="1" applyBorder="1" applyAlignment="1">
      <alignment horizontal="right" vertical="center" wrapText="1"/>
    </xf>
    <xf numFmtId="0" fontId="28" fillId="5" borderId="3" xfId="0" applyFont="1" applyFill="1" applyBorder="1" applyAlignment="1">
      <alignment vertical="center" wrapText="1"/>
    </xf>
    <xf numFmtId="0" fontId="15" fillId="5" borderId="19" xfId="0" applyFont="1" applyFill="1" applyBorder="1"/>
    <xf numFmtId="0" fontId="31" fillId="5" borderId="19" xfId="0" applyFont="1" applyFill="1" applyBorder="1" applyAlignment="1">
      <alignment horizontal="center" wrapText="1"/>
    </xf>
    <xf numFmtId="0" fontId="31" fillId="5" borderId="19" xfId="0" applyFont="1" applyFill="1" applyBorder="1" applyAlignment="1">
      <alignment horizontal="right" wrapText="1"/>
    </xf>
    <xf numFmtId="0" fontId="32" fillId="5" borderId="19" xfId="0" applyFont="1" applyFill="1" applyBorder="1" applyAlignment="1">
      <alignment wrapText="1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/>
    <xf numFmtId="49" fontId="14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/>
    <xf numFmtId="49" fontId="47" fillId="0" borderId="0" xfId="0" applyNumberFormat="1" applyFont="1" applyFill="1" applyBorder="1" applyAlignment="1" applyProtection="1">
      <alignment horizontal="right" vertical="center"/>
    </xf>
    <xf numFmtId="0" fontId="48" fillId="0" borderId="0" xfId="0" applyFont="1"/>
    <xf numFmtId="0" fontId="28" fillId="5" borderId="22" xfId="0" applyFont="1" applyFill="1" applyBorder="1" applyAlignment="1">
      <alignment horizontal="right" vertical="center" wrapText="1"/>
    </xf>
    <xf numFmtId="198" fontId="0" fillId="0" borderId="0" xfId="0" applyNumberFormat="1" applyFont="1"/>
    <xf numFmtId="0" fontId="28" fillId="5" borderId="22" xfId="0" applyFont="1" applyFill="1" applyBorder="1" applyAlignment="1">
      <alignment horizontal="left"/>
    </xf>
    <xf numFmtId="0" fontId="28" fillId="0" borderId="22" xfId="0" applyFont="1" applyFill="1" applyBorder="1" applyAlignment="1">
      <alignment wrapText="1"/>
    </xf>
    <xf numFmtId="0" fontId="28" fillId="5" borderId="22" xfId="0" applyFont="1" applyFill="1" applyBorder="1" applyAlignment="1">
      <alignment horizontal="left" wrapText="1"/>
    </xf>
    <xf numFmtId="0" fontId="28" fillId="5" borderId="19" xfId="0" applyFont="1" applyFill="1" applyBorder="1" applyAlignment="1">
      <alignment horizontal="left"/>
    </xf>
    <xf numFmtId="0" fontId="32" fillId="0" borderId="19" xfId="0" applyFont="1" applyFill="1" applyBorder="1"/>
    <xf numFmtId="0" fontId="21" fillId="5" borderId="32" xfId="0" applyFont="1" applyFill="1" applyBorder="1" applyAlignment="1" applyProtection="1">
      <alignment horizontal="center" wrapText="1"/>
    </xf>
    <xf numFmtId="0" fontId="21" fillId="5" borderId="5" xfId="0" applyFont="1" applyFill="1" applyBorder="1" applyAlignment="1" applyProtection="1">
      <alignment horizontal="center" vertical="center" wrapText="1"/>
    </xf>
    <xf numFmtId="0" fontId="21" fillId="5" borderId="6" xfId="0" applyFont="1" applyFill="1" applyBorder="1" applyAlignment="1" applyProtection="1">
      <alignment horizontal="center" vertical="center" wrapText="1"/>
    </xf>
    <xf numFmtId="0" fontId="21" fillId="5" borderId="6" xfId="0" applyNumberFormat="1" applyFont="1" applyFill="1" applyBorder="1" applyAlignment="1" applyProtection="1">
      <alignment horizontal="center" vertical="center" wrapText="1"/>
    </xf>
    <xf numFmtId="0" fontId="21" fillId="5" borderId="33" xfId="0" applyNumberFormat="1" applyFont="1" applyFill="1" applyBorder="1" applyAlignment="1" applyProtection="1">
      <alignment horizontal="center" vertical="center" wrapText="1"/>
    </xf>
    <xf numFmtId="0" fontId="21" fillId="5" borderId="34" xfId="0" applyNumberFormat="1" applyFont="1" applyFill="1" applyBorder="1" applyAlignment="1" applyProtection="1">
      <alignment horizontal="center" vertical="center"/>
    </xf>
    <xf numFmtId="0" fontId="21" fillId="5" borderId="6" xfId="0" applyNumberFormat="1" applyFont="1" applyFill="1" applyBorder="1" applyAlignment="1" applyProtection="1">
      <alignment horizontal="center" vertical="center"/>
    </xf>
    <xf numFmtId="0" fontId="21" fillId="5" borderId="7" xfId="0" applyNumberFormat="1" applyFont="1" applyFill="1" applyBorder="1" applyAlignment="1" applyProtection="1">
      <alignment horizontal="center" vertical="center"/>
    </xf>
    <xf numFmtId="0" fontId="21" fillId="5" borderId="5" xfId="0" applyNumberFormat="1" applyFont="1" applyFill="1" applyBorder="1" applyAlignment="1" applyProtection="1">
      <alignment horizontal="center" vertical="center"/>
    </xf>
    <xf numFmtId="0" fontId="21" fillId="5" borderId="33" xfId="0" applyNumberFormat="1" applyFont="1" applyFill="1" applyBorder="1" applyAlignment="1" applyProtection="1">
      <alignment horizontal="center" vertical="center"/>
    </xf>
    <xf numFmtId="0" fontId="20" fillId="5" borderId="35" xfId="0" applyNumberFormat="1" applyFont="1" applyFill="1" applyBorder="1" applyAlignment="1" applyProtection="1">
      <alignment horizontal="center" vertical="center"/>
    </xf>
    <xf numFmtId="0" fontId="20" fillId="5" borderId="36" xfId="0" applyNumberFormat="1" applyFont="1" applyFill="1" applyBorder="1" applyAlignment="1" applyProtection="1">
      <alignment horizontal="center" vertical="center"/>
    </xf>
    <xf numFmtId="0" fontId="20" fillId="5" borderId="37" xfId="0" applyNumberFormat="1" applyFont="1" applyFill="1" applyBorder="1" applyAlignment="1" applyProtection="1">
      <alignment horizontal="center" vertical="center"/>
    </xf>
    <xf numFmtId="0" fontId="21" fillId="5" borderId="37" xfId="0" applyNumberFormat="1" applyFont="1" applyFill="1" applyBorder="1" applyAlignment="1" applyProtection="1">
      <alignment horizontal="center" vertical="center"/>
    </xf>
    <xf numFmtId="0" fontId="20" fillId="5" borderId="33" xfId="0" applyNumberFormat="1" applyFont="1" applyFill="1" applyBorder="1" applyAlignment="1" applyProtection="1">
      <alignment horizontal="center" vertical="center"/>
    </xf>
    <xf numFmtId="0" fontId="20" fillId="5" borderId="32" xfId="0" applyNumberFormat="1" applyFont="1" applyFill="1" applyBorder="1" applyAlignment="1" applyProtection="1">
      <alignment horizontal="center" vertical="center"/>
    </xf>
    <xf numFmtId="0" fontId="20" fillId="5" borderId="7" xfId="0" applyNumberFormat="1" applyFont="1" applyFill="1" applyBorder="1" applyAlignment="1" applyProtection="1">
      <alignment horizontal="center" vertical="center"/>
    </xf>
    <xf numFmtId="0" fontId="22" fillId="5" borderId="6" xfId="0" applyFont="1" applyFill="1" applyBorder="1" applyAlignment="1" applyProtection="1">
      <alignment horizontal="center"/>
    </xf>
    <xf numFmtId="0" fontId="22" fillId="5" borderId="7" xfId="0" applyFont="1" applyFill="1" applyBorder="1" applyAlignment="1" applyProtection="1">
      <alignment horizontal="center"/>
    </xf>
    <xf numFmtId="0" fontId="22" fillId="5" borderId="5" xfId="0" applyFont="1" applyFill="1" applyBorder="1" applyAlignment="1" applyProtection="1">
      <alignment horizontal="center"/>
    </xf>
    <xf numFmtId="0" fontId="44" fillId="5" borderId="33" xfId="0" applyNumberFormat="1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20" fillId="5" borderId="0" xfId="0" applyFont="1" applyFill="1" applyBorder="1" applyProtection="1"/>
    <xf numFmtId="0" fontId="21" fillId="5" borderId="0" xfId="0" applyFont="1" applyFill="1" applyBorder="1" applyAlignment="1" applyProtection="1">
      <alignment horizontal="left"/>
    </xf>
    <xf numFmtId="0" fontId="24" fillId="5" borderId="0" xfId="0" applyFont="1" applyFill="1" applyBorder="1" applyAlignment="1" applyProtection="1">
      <alignment horizontal="left"/>
    </xf>
    <xf numFmtId="0" fontId="21" fillId="5" borderId="0" xfId="0" applyNumberFormat="1" applyFont="1" applyFill="1" applyBorder="1" applyAlignment="1" applyProtection="1">
      <alignment horizontal="left"/>
    </xf>
    <xf numFmtId="0" fontId="25" fillId="5" borderId="0" xfId="0" applyNumberFormat="1" applyFont="1" applyFill="1" applyBorder="1" applyAlignment="1" applyProtection="1">
      <alignment horizontal="left"/>
    </xf>
    <xf numFmtId="0" fontId="1" fillId="5" borderId="0" xfId="0" applyFont="1" applyFill="1"/>
    <xf numFmtId="0" fontId="21" fillId="5" borderId="19" xfId="0" applyNumberFormat="1" applyFont="1" applyFill="1" applyBorder="1" applyAlignment="1" applyProtection="1">
      <alignment horizontal="left"/>
    </xf>
    <xf numFmtId="0" fontId="0" fillId="5" borderId="0" xfId="0" applyFill="1" applyAlignment="1">
      <alignment horizontal="right"/>
    </xf>
    <xf numFmtId="0" fontId="20" fillId="5" borderId="0" xfId="0" applyNumberFormat="1" applyFont="1" applyFill="1" applyBorder="1" applyAlignment="1" applyProtection="1">
      <alignment horizontal="left"/>
    </xf>
    <xf numFmtId="0" fontId="22" fillId="5" borderId="19" xfId="0" applyNumberFormat="1" applyFont="1" applyFill="1" applyBorder="1" applyAlignment="1" applyProtection="1">
      <alignment horizontal="center"/>
    </xf>
    <xf numFmtId="0" fontId="15" fillId="5" borderId="0" xfId="0" applyFont="1" applyFill="1" applyAlignment="1">
      <alignment horizontal="right"/>
    </xf>
    <xf numFmtId="0" fontId="22" fillId="5" borderId="0" xfId="0" applyNumberFormat="1" applyFont="1" applyFill="1" applyBorder="1" applyAlignment="1" applyProtection="1">
      <alignment horizontal="left"/>
    </xf>
    <xf numFmtId="0" fontId="22" fillId="5" borderId="19" xfId="0" applyFont="1" applyFill="1" applyBorder="1" applyAlignment="1" applyProtection="1">
      <alignment horizontal="center"/>
    </xf>
    <xf numFmtId="0" fontId="20" fillId="5" borderId="19" xfId="0" applyFont="1" applyFill="1" applyBorder="1" applyAlignment="1" applyProtection="1">
      <alignment horizontal="center"/>
    </xf>
    <xf numFmtId="0" fontId="20" fillId="5" borderId="0" xfId="0" applyFont="1" applyFill="1" applyBorder="1" applyAlignment="1" applyProtection="1">
      <alignment horizontal="right"/>
    </xf>
    <xf numFmtId="0" fontId="0" fillId="5" borderId="0" xfId="0" applyFill="1" applyBorder="1"/>
    <xf numFmtId="0" fontId="26" fillId="5" borderId="0" xfId="0" applyNumberFormat="1" applyFont="1" applyFill="1" applyBorder="1" applyAlignment="1" applyProtection="1">
      <alignment horizontal="center"/>
    </xf>
    <xf numFmtId="0" fontId="26" fillId="5" borderId="0" xfId="0" applyNumberFormat="1" applyFont="1" applyFill="1" applyBorder="1" applyAlignment="1" applyProtection="1">
      <alignment horizontal="left"/>
    </xf>
    <xf numFmtId="0" fontId="26" fillId="5" borderId="0" xfId="0" applyFont="1" applyFill="1" applyBorder="1" applyAlignment="1" applyProtection="1">
      <alignment horizontal="left"/>
    </xf>
    <xf numFmtId="0" fontId="26" fillId="5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vertical="center"/>
    </xf>
    <xf numFmtId="0" fontId="0" fillId="5" borderId="28" xfId="0" applyFill="1" applyBorder="1"/>
    <xf numFmtId="0" fontId="2" fillId="5" borderId="22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0" fillId="5" borderId="0" xfId="0" applyFill="1" applyAlignment="1"/>
    <xf numFmtId="0" fontId="51" fillId="5" borderId="19" xfId="0" applyFont="1" applyFill="1" applyBorder="1"/>
    <xf numFmtId="0" fontId="28" fillId="5" borderId="26" xfId="0" applyFont="1" applyFill="1" applyBorder="1" applyAlignment="1">
      <alignment horizontal="left" vertical="center"/>
    </xf>
    <xf numFmtId="198" fontId="28" fillId="0" borderId="19" xfId="0" applyNumberFormat="1" applyFont="1" applyFill="1" applyBorder="1"/>
    <xf numFmtId="0" fontId="28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 wrapText="1"/>
    </xf>
    <xf numFmtId="0" fontId="28" fillId="0" borderId="22" xfId="0" applyFont="1" applyFill="1" applyBorder="1" applyAlignment="1"/>
    <xf numFmtId="0" fontId="18" fillId="0" borderId="42" xfId="0" applyFont="1" applyFill="1" applyBorder="1" applyAlignment="1" applyProtection="1">
      <alignment horizontal="right" vertical="center" textRotation="90"/>
    </xf>
    <xf numFmtId="0" fontId="18" fillId="0" borderId="43" xfId="0" applyFont="1" applyFill="1" applyBorder="1" applyAlignment="1" applyProtection="1">
      <alignment horizontal="right" vertical="center" textRotation="90"/>
    </xf>
    <xf numFmtId="0" fontId="7" fillId="0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9" fillId="0" borderId="38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44" xfId="0" applyFont="1" applyFill="1" applyBorder="1" applyAlignment="1" applyProtection="1">
      <alignment horizontal="center" vertical="center"/>
    </xf>
    <xf numFmtId="0" fontId="19" fillId="0" borderId="45" xfId="0" applyFont="1" applyFill="1" applyBorder="1" applyAlignment="1" applyProtection="1">
      <alignment horizontal="center" vertical="center"/>
    </xf>
    <xf numFmtId="0" fontId="19" fillId="0" borderId="46" xfId="0" applyFont="1" applyFill="1" applyBorder="1" applyAlignment="1" applyProtection="1">
      <alignment horizontal="center" vertical="center"/>
    </xf>
    <xf numFmtId="49" fontId="19" fillId="0" borderId="38" xfId="0" applyNumberFormat="1" applyFont="1" applyFill="1" applyBorder="1" applyAlignment="1" applyProtection="1">
      <alignment horizontal="center" vertical="center"/>
    </xf>
    <xf numFmtId="49" fontId="19" fillId="0" borderId="39" xfId="0" applyNumberFormat="1" applyFont="1" applyFill="1" applyBorder="1" applyAlignment="1" applyProtection="1">
      <alignment horizontal="center" vertical="center"/>
    </xf>
    <xf numFmtId="49" fontId="19" fillId="0" borderId="4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top" wrapText="1"/>
    </xf>
    <xf numFmtId="0" fontId="9" fillId="0" borderId="41" xfId="0" applyFont="1" applyFill="1" applyBorder="1" applyAlignment="1" applyProtection="1">
      <alignment horizontal="center" vertical="center"/>
    </xf>
    <xf numFmtId="0" fontId="20" fillId="5" borderId="4" xfId="0" applyFont="1" applyFill="1" applyBorder="1" applyAlignment="1" applyProtection="1">
      <alignment horizontal="center" vertical="center" textRotation="90" wrapText="1"/>
    </xf>
    <xf numFmtId="0" fontId="20" fillId="5" borderId="2" xfId="0" applyFont="1" applyFill="1" applyBorder="1" applyAlignment="1" applyProtection="1">
      <alignment horizontal="center" vertical="center" textRotation="90" wrapText="1"/>
    </xf>
    <xf numFmtId="0" fontId="20" fillId="5" borderId="14" xfId="0" applyFont="1" applyFill="1" applyBorder="1" applyAlignment="1" applyProtection="1">
      <alignment horizontal="center" vertical="center" textRotation="90" wrapText="1"/>
    </xf>
    <xf numFmtId="0" fontId="20" fillId="5" borderId="12" xfId="0" applyFont="1" applyFill="1" applyBorder="1" applyAlignment="1" applyProtection="1">
      <alignment horizontal="center" vertical="center" textRotation="90" wrapText="1"/>
    </xf>
    <xf numFmtId="0" fontId="22" fillId="5" borderId="22" xfId="0" applyFont="1" applyFill="1" applyBorder="1" applyAlignment="1" applyProtection="1">
      <alignment horizontal="center" vertical="center"/>
    </xf>
    <xf numFmtId="0" fontId="22" fillId="5" borderId="21" xfId="0" applyFont="1" applyFill="1" applyBorder="1" applyAlignment="1" applyProtection="1">
      <alignment horizontal="center" vertical="center"/>
    </xf>
    <xf numFmtId="0" fontId="20" fillId="5" borderId="27" xfId="0" applyFont="1" applyFill="1" applyBorder="1" applyAlignment="1" applyProtection="1">
      <alignment horizontal="center" vertical="center" textRotation="90" wrapText="1"/>
    </xf>
    <xf numFmtId="0" fontId="20" fillId="5" borderId="16" xfId="0" applyFont="1" applyFill="1" applyBorder="1" applyAlignment="1" applyProtection="1">
      <alignment horizontal="center" vertical="center" textRotation="90" wrapText="1"/>
    </xf>
    <xf numFmtId="0" fontId="19" fillId="0" borderId="38" xfId="0" applyFont="1" applyFill="1" applyBorder="1" applyAlignment="1" applyProtection="1">
      <alignment horizontal="center" vertical="center" wrapText="1"/>
    </xf>
    <xf numFmtId="0" fontId="19" fillId="0" borderId="39" xfId="0" applyFont="1" applyFill="1" applyBorder="1" applyAlignment="1" applyProtection="1">
      <alignment horizontal="center" vertical="center" wrapText="1"/>
    </xf>
    <xf numFmtId="0" fontId="19" fillId="0" borderId="40" xfId="0" applyFont="1" applyFill="1" applyBorder="1" applyAlignment="1" applyProtection="1">
      <alignment horizontal="center" vertical="center" wrapText="1"/>
    </xf>
    <xf numFmtId="0" fontId="19" fillId="0" borderId="38" xfId="0" applyNumberFormat="1" applyFont="1" applyFill="1" applyBorder="1" applyAlignment="1" applyProtection="1">
      <alignment horizontal="center" vertical="center"/>
    </xf>
    <xf numFmtId="0" fontId="19" fillId="0" borderId="39" xfId="0" applyNumberFormat="1" applyFont="1" applyFill="1" applyBorder="1" applyAlignment="1" applyProtection="1">
      <alignment horizontal="center" vertical="center"/>
    </xf>
    <xf numFmtId="0" fontId="19" fillId="0" borderId="40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5" borderId="2" xfId="0" applyFont="1" applyFill="1" applyBorder="1" applyAlignment="1">
      <alignment horizontal="center" vertical="center" textRotation="90" wrapText="1"/>
    </xf>
    <xf numFmtId="0" fontId="2" fillId="5" borderId="14" xfId="0" applyFont="1" applyFill="1" applyBorder="1" applyAlignment="1">
      <alignment horizontal="center" vertical="center" textRotation="90" wrapText="1"/>
    </xf>
    <xf numFmtId="0" fontId="2" fillId="5" borderId="12" xfId="0" applyFont="1" applyFill="1" applyBorder="1" applyAlignment="1">
      <alignment horizontal="center" vertical="center" textRotation="90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/>
    </xf>
    <xf numFmtId="0" fontId="22" fillId="5" borderId="23" xfId="0" applyFont="1" applyFill="1" applyBorder="1" applyAlignment="1" applyProtection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0" fillId="0" borderId="22" xfId="0" applyFont="1" applyFill="1" applyBorder="1" applyAlignment="1" applyProtection="1">
      <alignment horizontal="center" vertical="center"/>
    </xf>
    <xf numFmtId="0" fontId="20" fillId="0" borderId="21" xfId="0" applyFont="1" applyFill="1" applyBorder="1" applyAlignment="1" applyProtection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21" xfId="0" applyFont="1" applyBorder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22" fillId="0" borderId="23" xfId="0" applyFont="1" applyBorder="1" applyAlignment="1" applyProtection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49" fontId="49" fillId="0" borderId="0" xfId="0" applyNumberFormat="1" applyFont="1" applyFill="1" applyBorder="1" applyAlignment="1" applyProtection="1">
      <alignment horizontal="left" vertical="center"/>
    </xf>
    <xf numFmtId="0" fontId="10" fillId="5" borderId="4" xfId="0" applyFont="1" applyFill="1" applyBorder="1" applyAlignment="1" applyProtection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/>
    </xf>
    <xf numFmtId="0" fontId="32" fillId="2" borderId="22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textRotation="90" wrapText="1"/>
    </xf>
    <xf numFmtId="0" fontId="32" fillId="2" borderId="26" xfId="0" applyFont="1" applyFill="1" applyBorder="1" applyAlignment="1">
      <alignment horizontal="center" textRotation="90" wrapText="1"/>
    </xf>
    <xf numFmtId="0" fontId="32" fillId="2" borderId="13" xfId="0" applyFont="1" applyFill="1" applyBorder="1" applyAlignment="1">
      <alignment horizontal="center" textRotation="90" wrapText="1"/>
    </xf>
    <xf numFmtId="0" fontId="35" fillId="2" borderId="22" xfId="0" applyFont="1" applyFill="1" applyBorder="1" applyAlignment="1">
      <alignment horizontal="center" vertical="center"/>
    </xf>
    <xf numFmtId="0" fontId="35" fillId="2" borderId="23" xfId="0" applyFont="1" applyFill="1" applyBorder="1" applyAlignment="1">
      <alignment horizontal="center" vertical="center"/>
    </xf>
    <xf numFmtId="0" fontId="35" fillId="2" borderId="2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/>
    </xf>
    <xf numFmtId="0" fontId="32" fillId="2" borderId="19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62" fillId="0" borderId="0" xfId="0" applyFont="1" applyAlignment="1"/>
    <xf numFmtId="0" fontId="63" fillId="0" borderId="0" xfId="0" applyFont="1" applyAlignment="1"/>
    <xf numFmtId="0" fontId="43" fillId="0" borderId="0" xfId="0" applyFont="1" applyAlignment="1"/>
    <xf numFmtId="0" fontId="0" fillId="0" borderId="0" xfId="0" applyAlignment="1"/>
    <xf numFmtId="0" fontId="32" fillId="2" borderId="19" xfId="0" applyFont="1" applyFill="1" applyBorder="1" applyAlignment="1">
      <alignment horizontal="center" textRotation="90"/>
    </xf>
    <xf numFmtId="0" fontId="32" fillId="2" borderId="19" xfId="0" applyFont="1" applyFill="1" applyBorder="1" applyAlignment="1">
      <alignment horizontal="center" textRotation="90" wrapText="1"/>
    </xf>
    <xf numFmtId="0" fontId="32" fillId="2" borderId="19" xfId="0" applyFont="1" applyFill="1" applyBorder="1" applyAlignment="1">
      <alignment horizontal="center"/>
    </xf>
    <xf numFmtId="0" fontId="42" fillId="2" borderId="22" xfId="0" applyFont="1" applyFill="1" applyBorder="1" applyAlignment="1">
      <alignment horizontal="right" vertical="center" wrapText="1"/>
    </xf>
    <xf numFmtId="0" fontId="42" fillId="2" borderId="23" xfId="0" applyFont="1" applyFill="1" applyBorder="1" applyAlignment="1">
      <alignment horizontal="right" vertical="center" wrapText="1"/>
    </xf>
    <xf numFmtId="0" fontId="42" fillId="2" borderId="21" xfId="0" applyFont="1" applyFill="1" applyBorder="1" applyAlignment="1">
      <alignment horizontal="right" vertical="center" wrapText="1"/>
    </xf>
    <xf numFmtId="0" fontId="32" fillId="2" borderId="22" xfId="0" applyFont="1" applyFill="1" applyBorder="1" applyAlignment="1">
      <alignment horizontal="center" wrapText="1"/>
    </xf>
    <xf numFmtId="0" fontId="32" fillId="2" borderId="21" xfId="0" applyFont="1" applyFill="1" applyBorder="1" applyAlignment="1">
      <alignment horizontal="center" wrapText="1"/>
    </xf>
    <xf numFmtId="0" fontId="32" fillId="2" borderId="3" xfId="0" applyFont="1" applyFill="1" applyBorder="1" applyAlignment="1">
      <alignment horizontal="center" textRotation="90"/>
    </xf>
    <xf numFmtId="0" fontId="32" fillId="2" borderId="26" xfId="0" applyFont="1" applyFill="1" applyBorder="1" applyAlignment="1">
      <alignment horizontal="center" textRotation="90"/>
    </xf>
    <xf numFmtId="0" fontId="32" fillId="2" borderId="13" xfId="0" applyFont="1" applyFill="1" applyBorder="1" applyAlignment="1">
      <alignment horizontal="center" textRotation="90"/>
    </xf>
    <xf numFmtId="0" fontId="28" fillId="0" borderId="22" xfId="0" applyFont="1" applyFill="1" applyBorder="1" applyAlignment="1">
      <alignment horizontal="right" vertical="center" wrapText="1"/>
    </xf>
    <xf numFmtId="0" fontId="28" fillId="0" borderId="23" xfId="0" applyFont="1" applyFill="1" applyBorder="1" applyAlignment="1">
      <alignment horizontal="right" vertical="center" wrapText="1"/>
    </xf>
    <xf numFmtId="0" fontId="28" fillId="0" borderId="21" xfId="0" applyFont="1" applyFill="1" applyBorder="1" applyAlignment="1">
      <alignment horizontal="right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40" fillId="0" borderId="19" xfId="0" applyFont="1" applyBorder="1" applyAlignment="1">
      <alignment horizontal="right"/>
    </xf>
    <xf numFmtId="0" fontId="51" fillId="2" borderId="22" xfId="0" applyFont="1" applyFill="1" applyBorder="1" applyAlignment="1">
      <alignment horizontal="right" wrapText="1"/>
    </xf>
    <xf numFmtId="0" fontId="51" fillId="2" borderId="23" xfId="0" applyFont="1" applyFill="1" applyBorder="1" applyAlignment="1">
      <alignment horizontal="right" wrapText="1"/>
    </xf>
    <xf numFmtId="0" fontId="51" fillId="2" borderId="21" xfId="0" applyFont="1" applyFill="1" applyBorder="1" applyAlignment="1">
      <alignment horizontal="right" wrapText="1"/>
    </xf>
    <xf numFmtId="0" fontId="61" fillId="4" borderId="19" xfId="0" applyFont="1" applyFill="1" applyBorder="1" applyAlignment="1">
      <alignment horizontal="right"/>
    </xf>
    <xf numFmtId="0" fontId="40" fillId="0" borderId="0" xfId="0" applyFont="1" applyAlignment="1">
      <alignment horizontal="left"/>
    </xf>
    <xf numFmtId="0" fontId="32" fillId="2" borderId="19" xfId="0" applyFont="1" applyFill="1" applyBorder="1" applyAlignment="1">
      <alignment horizontal="center" wrapText="1"/>
    </xf>
    <xf numFmtId="0" fontId="51" fillId="2" borderId="22" xfId="0" applyFont="1" applyFill="1" applyBorder="1" applyAlignment="1">
      <alignment horizontal="center" vertical="center" wrapText="1"/>
    </xf>
    <xf numFmtId="0" fontId="51" fillId="2" borderId="23" xfId="0" applyFont="1" applyFill="1" applyBorder="1" applyAlignment="1">
      <alignment horizontal="center" vertical="center" wrapText="1"/>
    </xf>
    <xf numFmtId="0" fontId="51" fillId="2" borderId="21" xfId="0" applyFont="1" applyFill="1" applyBorder="1" applyAlignment="1">
      <alignment horizontal="center" vertical="center" wrapText="1"/>
    </xf>
    <xf numFmtId="0" fontId="41" fillId="0" borderId="22" xfId="0" applyFont="1" applyBorder="1" applyAlignment="1">
      <alignment horizontal="right"/>
    </xf>
    <xf numFmtId="0" fontId="41" fillId="0" borderId="23" xfId="0" applyFont="1" applyBorder="1" applyAlignment="1">
      <alignment horizontal="right"/>
    </xf>
    <xf numFmtId="0" fontId="41" fillId="0" borderId="21" xfId="0" applyFont="1" applyBorder="1" applyAlignment="1">
      <alignment horizontal="right"/>
    </xf>
    <xf numFmtId="0" fontId="59" fillId="4" borderId="19" xfId="0" applyFont="1" applyFill="1" applyBorder="1" applyAlignment="1">
      <alignment horizontal="right"/>
    </xf>
    <xf numFmtId="0" fontId="60" fillId="2" borderId="22" xfId="0" applyFont="1" applyFill="1" applyBorder="1" applyAlignment="1">
      <alignment horizontal="center" vertical="center" wrapText="1"/>
    </xf>
    <xf numFmtId="0" fontId="60" fillId="2" borderId="23" xfId="0" applyFont="1" applyFill="1" applyBorder="1" applyAlignment="1">
      <alignment horizontal="center" vertical="center" wrapText="1"/>
    </xf>
    <xf numFmtId="0" fontId="60" fillId="2" borderId="21" xfId="0" applyFont="1" applyFill="1" applyBorder="1" applyAlignment="1">
      <alignment horizontal="center" vertical="center" wrapText="1"/>
    </xf>
    <xf numFmtId="0" fontId="37" fillId="0" borderId="22" xfId="0" applyFont="1" applyBorder="1" applyAlignment="1">
      <alignment horizontal="right"/>
    </xf>
    <xf numFmtId="0" fontId="37" fillId="0" borderId="23" xfId="0" applyFont="1" applyBorder="1" applyAlignment="1">
      <alignment horizontal="right"/>
    </xf>
    <xf numFmtId="0" fontId="37" fillId="0" borderId="21" xfId="0" applyFont="1" applyBorder="1" applyAlignment="1">
      <alignment horizontal="right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9" fillId="0" borderId="0" xfId="0" applyFont="1" applyBorder="1" applyAlignment="1">
      <alignment horizontal="left"/>
    </xf>
    <xf numFmtId="0" fontId="28" fillId="0" borderId="22" xfId="0" applyFont="1" applyBorder="1" applyAlignment="1">
      <alignment horizontal="right" vertical="center" wrapText="1"/>
    </xf>
    <xf numFmtId="0" fontId="28" fillId="0" borderId="23" xfId="0" applyFont="1" applyBorder="1" applyAlignment="1">
      <alignment horizontal="right" vertical="center" wrapText="1"/>
    </xf>
    <xf numFmtId="0" fontId="28" fillId="0" borderId="21" xfId="0" applyFont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8" fillId="5" borderId="22" xfId="0" applyFont="1" applyFill="1" applyBorder="1" applyAlignment="1">
      <alignment horizontal="right" vertical="center" wrapText="1"/>
    </xf>
    <xf numFmtId="0" fontId="28" fillId="5" borderId="23" xfId="0" applyFont="1" applyFill="1" applyBorder="1" applyAlignment="1">
      <alignment horizontal="right" vertical="center" wrapText="1"/>
    </xf>
    <xf numFmtId="0" fontId="28" fillId="5" borderId="21" xfId="0" applyFont="1" applyFill="1" applyBorder="1" applyAlignment="1">
      <alignment horizontal="right" vertical="center" wrapText="1"/>
    </xf>
    <xf numFmtId="0" fontId="35" fillId="5" borderId="22" xfId="0" applyFont="1" applyFill="1" applyBorder="1" applyAlignment="1">
      <alignment horizontal="center" vertical="center" wrapText="1"/>
    </xf>
    <xf numFmtId="0" fontId="35" fillId="5" borderId="23" xfId="0" applyFont="1" applyFill="1" applyBorder="1" applyAlignment="1">
      <alignment horizontal="center" vertical="center" wrapText="1"/>
    </xf>
    <xf numFmtId="0" fontId="35" fillId="5" borderId="2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/>
    </xf>
    <xf numFmtId="0" fontId="4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3">
    <cellStyle name="Normal" xfId="0" builtinId="0"/>
    <cellStyle name="Процентный 2" xfId="1"/>
    <cellStyle name="Процент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"/>
  <sheetViews>
    <sheetView view="pageBreakPreview" topLeftCell="A4" zoomScale="75" zoomScaleNormal="100" workbookViewId="0">
      <selection activeCell="F17" sqref="F17:BF17"/>
    </sheetView>
  </sheetViews>
  <sheetFormatPr defaultRowHeight="13.2"/>
  <cols>
    <col min="1" max="1" width="4.109375" customWidth="1"/>
    <col min="2" max="2" width="3.109375" customWidth="1"/>
    <col min="3" max="3" width="2.6640625" customWidth="1"/>
    <col min="4" max="4" width="3.33203125" customWidth="1"/>
    <col min="5" max="5" width="2.6640625" customWidth="1"/>
    <col min="6" max="6" width="2.88671875" customWidth="1"/>
    <col min="7" max="8" width="3" customWidth="1"/>
    <col min="9" max="9" width="3.33203125" customWidth="1"/>
    <col min="10" max="10" width="3.109375" customWidth="1"/>
    <col min="11" max="11" width="3.33203125" customWidth="1"/>
    <col min="12" max="12" width="2.88671875" customWidth="1"/>
    <col min="13" max="14" width="3" customWidth="1"/>
    <col min="15" max="15" width="2.88671875" customWidth="1"/>
    <col min="16" max="16" width="3" customWidth="1"/>
    <col min="17" max="18" width="2.88671875" customWidth="1"/>
    <col min="19" max="19" width="3.109375" customWidth="1"/>
    <col min="20" max="21" width="3.44140625" customWidth="1"/>
    <col min="22" max="22" width="3.33203125" customWidth="1"/>
    <col min="23" max="23" width="3.6640625" customWidth="1"/>
    <col min="24" max="24" width="3.44140625" customWidth="1"/>
    <col min="25" max="25" width="3.5546875" customWidth="1"/>
    <col min="26" max="32" width="3.44140625" customWidth="1"/>
    <col min="33" max="33" width="3.109375" customWidth="1"/>
    <col min="34" max="34" width="3" customWidth="1"/>
    <col min="35" max="38" width="3.44140625" customWidth="1"/>
    <col min="39" max="39" width="3.88671875" customWidth="1"/>
    <col min="40" max="41" width="3.44140625" customWidth="1"/>
    <col min="42" max="42" width="3.33203125" customWidth="1"/>
    <col min="43" max="43" width="3.88671875" customWidth="1"/>
    <col min="44" max="44" width="3.6640625" customWidth="1"/>
    <col min="45" max="45" width="3.5546875" customWidth="1"/>
    <col min="46" max="46" width="4.6640625" customWidth="1"/>
    <col min="47" max="48" width="3.5546875" customWidth="1"/>
    <col min="49" max="49" width="3.88671875" customWidth="1"/>
    <col min="50" max="51" width="3.33203125" customWidth="1"/>
    <col min="52" max="52" width="4.109375" customWidth="1"/>
    <col min="53" max="54" width="3.44140625" customWidth="1"/>
    <col min="55" max="55" width="3.109375" customWidth="1"/>
    <col min="56" max="56" width="3.5546875" customWidth="1"/>
    <col min="57" max="57" width="3.44140625" customWidth="1"/>
    <col min="58" max="58" width="4" customWidth="1"/>
    <col min="59" max="59" width="3.33203125" customWidth="1"/>
    <col min="60" max="60" width="3.44140625" customWidth="1"/>
    <col min="61" max="62" width="5.109375" customWidth="1"/>
    <col min="63" max="63" width="6.33203125" customWidth="1"/>
  </cols>
  <sheetData>
    <row r="1" spans="1:62" ht="15" customHeight="1">
      <c r="BD1" s="1"/>
    </row>
    <row r="2" spans="1:62" ht="20.25" customHeight="1">
      <c r="D2" s="2"/>
      <c r="E2" s="3" t="s">
        <v>0</v>
      </c>
    </row>
    <row r="3" spans="1:62" ht="10.5" customHeight="1"/>
    <row r="4" spans="1:62" ht="22.5" customHeight="1">
      <c r="C4" s="4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352" t="s">
        <v>2</v>
      </c>
      <c r="S4" s="352"/>
      <c r="T4" s="352"/>
      <c r="U4" s="352"/>
      <c r="V4" s="352"/>
      <c r="W4" s="352"/>
      <c r="X4" s="352"/>
      <c r="Y4" s="352"/>
      <c r="Z4" s="352"/>
      <c r="AA4" s="352"/>
      <c r="AB4" s="352"/>
      <c r="AC4" s="352"/>
      <c r="AD4" s="352"/>
      <c r="AE4" s="352"/>
      <c r="AF4" s="352"/>
      <c r="AG4" s="352"/>
      <c r="AH4" s="352"/>
      <c r="AI4" s="352"/>
      <c r="AJ4" s="352"/>
      <c r="AK4" s="352"/>
      <c r="AL4" s="352"/>
      <c r="AM4" s="352"/>
      <c r="AN4" s="352"/>
      <c r="AO4" s="352"/>
      <c r="AP4" s="352"/>
      <c r="AQ4" s="352"/>
      <c r="AR4" s="352"/>
      <c r="AS4" s="352"/>
      <c r="AT4" s="352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ht="21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352" t="s">
        <v>3</v>
      </c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ht="12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ht="39" customHeight="1">
      <c r="B7" s="8" t="s">
        <v>187</v>
      </c>
      <c r="C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353" t="s">
        <v>4</v>
      </c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  <c r="AP7" s="353"/>
      <c r="AQ7" s="353"/>
      <c r="AR7" s="353"/>
      <c r="AS7" s="353"/>
      <c r="AT7" s="353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2" ht="12" customHeight="1">
      <c r="A8" s="11"/>
      <c r="C8" s="11"/>
      <c r="D8" s="12"/>
      <c r="E8" s="12"/>
      <c r="Q8" s="13"/>
      <c r="R8" s="14"/>
      <c r="S8" s="14"/>
      <c r="T8" s="14"/>
      <c r="U8" s="14"/>
      <c r="V8" s="14"/>
      <c r="W8" s="15"/>
      <c r="X8" s="15"/>
      <c r="Y8" s="15"/>
      <c r="Z8" s="16"/>
      <c r="AA8" s="16"/>
      <c r="AB8" s="16"/>
      <c r="AC8" s="17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1"/>
      <c r="BC8" s="19"/>
      <c r="BD8" s="19"/>
      <c r="BE8" s="19"/>
      <c r="BF8" s="19"/>
      <c r="BG8" s="19"/>
      <c r="BH8" s="19"/>
      <c r="BI8" s="19"/>
      <c r="BJ8" s="20"/>
    </row>
    <row r="9" spans="1:62" ht="20.25" customHeight="1">
      <c r="A9" s="21"/>
      <c r="C9" s="22"/>
      <c r="D9" s="23" t="s">
        <v>5</v>
      </c>
      <c r="E9" s="22"/>
      <c r="U9" s="24"/>
      <c r="V9" s="25" t="s">
        <v>6</v>
      </c>
      <c r="X9" s="24"/>
      <c r="Y9" s="24"/>
      <c r="Z9" s="24"/>
      <c r="AA9" s="26"/>
      <c r="AC9" s="9" t="s">
        <v>7</v>
      </c>
      <c r="AH9" s="27"/>
      <c r="AI9" s="27"/>
      <c r="AN9" s="28"/>
      <c r="AO9" s="28"/>
      <c r="AQ9" s="29"/>
      <c r="AR9" s="29"/>
      <c r="AS9" s="29"/>
      <c r="AU9" s="30"/>
      <c r="AX9" s="31"/>
      <c r="AY9" s="31"/>
      <c r="AZ9" s="32"/>
      <c r="BA9" s="354"/>
      <c r="BB9" s="354"/>
      <c r="BC9" s="354"/>
      <c r="BD9" s="354"/>
      <c r="BE9" s="354"/>
      <c r="BF9" s="354"/>
      <c r="BG9" s="354"/>
      <c r="BH9" s="354"/>
      <c r="BI9" s="354"/>
      <c r="BJ9" s="20"/>
    </row>
    <row r="10" spans="1:62" ht="15" customHeight="1">
      <c r="A10" s="21"/>
      <c r="B10" s="23"/>
      <c r="C10" s="22"/>
      <c r="D10" s="22"/>
      <c r="E10" s="22"/>
      <c r="T10" s="24"/>
      <c r="U10" s="24"/>
      <c r="V10" s="24"/>
      <c r="X10" s="24"/>
      <c r="Y10" s="24"/>
      <c r="AB10" s="33" t="s">
        <v>8</v>
      </c>
      <c r="AC10" s="24"/>
      <c r="AE10" s="24"/>
      <c r="AF10" s="26"/>
      <c r="AG10" s="34"/>
      <c r="AH10" s="27"/>
      <c r="AI10" s="27"/>
      <c r="AN10" s="28"/>
      <c r="AO10" s="28"/>
      <c r="AP10" s="28"/>
      <c r="AQ10" s="29"/>
      <c r="AR10" s="29"/>
      <c r="AS10" s="29"/>
      <c r="AV10" s="35"/>
      <c r="AX10" s="31"/>
      <c r="AY10" s="31"/>
      <c r="AZ10" s="32"/>
      <c r="BA10" s="354"/>
      <c r="BB10" s="354"/>
      <c r="BC10" s="354"/>
      <c r="BD10" s="354"/>
      <c r="BE10" s="354"/>
      <c r="BF10" s="354"/>
      <c r="BG10" s="354"/>
      <c r="BH10" s="354"/>
      <c r="BI10" s="354"/>
      <c r="BJ10" s="20"/>
    </row>
    <row r="11" spans="1:62" ht="20.25" customHeight="1">
      <c r="A11" s="11"/>
      <c r="B11" s="36"/>
      <c r="C11" s="36"/>
      <c r="D11" s="36"/>
      <c r="E11" s="36"/>
      <c r="Q11" s="37"/>
      <c r="S11" s="37"/>
      <c r="U11" s="37"/>
      <c r="V11" s="38" t="s">
        <v>9</v>
      </c>
      <c r="X11" s="37"/>
      <c r="AB11" s="39"/>
      <c r="AC11" s="271" t="s">
        <v>191</v>
      </c>
      <c r="AD11" s="272"/>
      <c r="AE11" s="272"/>
      <c r="AF11" s="40"/>
      <c r="AG11" s="272"/>
      <c r="AH11" s="272"/>
      <c r="AI11" s="39"/>
      <c r="AJ11" s="39"/>
      <c r="AK11" s="29"/>
      <c r="AL11" s="29"/>
      <c r="AM11" s="29"/>
      <c r="AN11" s="29"/>
      <c r="AO11" s="29"/>
      <c r="AP11" s="29"/>
      <c r="AQ11" s="29"/>
      <c r="AR11" s="29"/>
      <c r="AS11" s="29"/>
      <c r="AT11" s="272"/>
      <c r="AU11" s="41"/>
      <c r="AV11" s="41"/>
      <c r="AW11" s="41"/>
      <c r="AX11" s="41"/>
      <c r="AY11" s="41"/>
      <c r="AZ11" s="41"/>
      <c r="BA11" s="42"/>
      <c r="BB11" s="42"/>
      <c r="BC11" s="42"/>
      <c r="BD11" s="42"/>
      <c r="BE11" s="42"/>
      <c r="BF11" s="42"/>
      <c r="BG11" s="42"/>
      <c r="BH11" s="42"/>
      <c r="BI11" s="19"/>
      <c r="BJ11" s="18"/>
    </row>
    <row r="12" spans="1:62" ht="20.25" customHeight="1">
      <c r="A12" s="11"/>
      <c r="B12" s="36"/>
      <c r="C12" s="36"/>
      <c r="D12" s="36"/>
      <c r="E12" s="36"/>
      <c r="Q12" s="37"/>
      <c r="S12" s="37"/>
      <c r="U12" s="37"/>
      <c r="V12" s="44" t="s">
        <v>121</v>
      </c>
      <c r="X12" s="37"/>
      <c r="AB12" s="39"/>
      <c r="AC12" s="273" t="s">
        <v>192</v>
      </c>
      <c r="AD12" s="272"/>
      <c r="AE12" s="274"/>
      <c r="AF12" s="275"/>
      <c r="AG12" s="274"/>
      <c r="AH12" s="274"/>
      <c r="AI12" s="276"/>
      <c r="AJ12" s="276"/>
      <c r="AK12" s="29"/>
      <c r="AL12" s="29"/>
      <c r="AM12" s="29"/>
      <c r="AN12" s="29"/>
      <c r="AO12" s="29"/>
      <c r="AP12" s="29"/>
      <c r="AQ12" s="29"/>
      <c r="AR12" s="29"/>
      <c r="AS12" s="29"/>
      <c r="AT12" s="272"/>
      <c r="AU12" s="41"/>
      <c r="AV12" s="41"/>
      <c r="AW12" s="41"/>
      <c r="AX12" s="41"/>
      <c r="AY12" s="41"/>
      <c r="AZ12" s="41"/>
      <c r="BA12" s="42"/>
      <c r="BB12" s="42"/>
      <c r="BC12" s="42"/>
      <c r="BD12" s="42"/>
      <c r="BE12" s="42"/>
      <c r="BF12" s="42"/>
      <c r="BG12" s="42"/>
      <c r="BH12" s="42"/>
      <c r="BI12" s="19"/>
      <c r="BJ12" s="18"/>
    </row>
    <row r="13" spans="1:62" ht="26.4" customHeight="1">
      <c r="A13" s="11"/>
      <c r="C13" s="20"/>
      <c r="D13" s="20"/>
      <c r="E13" s="20"/>
      <c r="Q13" s="43"/>
      <c r="S13" s="43"/>
      <c r="U13" s="43"/>
      <c r="V13" s="30" t="s">
        <v>122</v>
      </c>
      <c r="Z13" s="45"/>
      <c r="AB13" s="39"/>
      <c r="AC13" s="272"/>
      <c r="AD13" s="399" t="s">
        <v>266</v>
      </c>
      <c r="AE13" s="399"/>
      <c r="AF13" s="399"/>
      <c r="AG13" s="399"/>
      <c r="AH13" s="399"/>
      <c r="AI13" s="399"/>
      <c r="AJ13" s="399"/>
      <c r="AK13" s="399"/>
      <c r="AL13" s="399"/>
      <c r="AM13" s="399"/>
      <c r="AN13" s="399"/>
      <c r="AO13" s="399"/>
      <c r="AP13" s="399"/>
      <c r="AQ13" s="399"/>
      <c r="AR13" s="399"/>
      <c r="AS13" s="399"/>
      <c r="AT13" s="399"/>
      <c r="AU13" s="30" t="s">
        <v>120</v>
      </c>
      <c r="AZ13" s="40"/>
      <c r="BB13" s="341" t="s">
        <v>10</v>
      </c>
      <c r="BC13" s="341"/>
      <c r="BD13" s="341"/>
      <c r="BE13" s="341"/>
      <c r="BF13" s="341"/>
      <c r="BG13" s="341"/>
      <c r="BH13" s="341"/>
      <c r="BJ13" s="46"/>
    </row>
    <row r="14" spans="1:62" ht="20.25" customHeight="1">
      <c r="A14" s="11"/>
      <c r="C14" s="47"/>
      <c r="D14" s="48" t="s">
        <v>11</v>
      </c>
      <c r="E14" s="47"/>
      <c r="Q14" s="49"/>
      <c r="S14" s="49"/>
      <c r="V14" s="44"/>
      <c r="X14" s="49"/>
      <c r="AA14" s="159"/>
      <c r="AB14" s="39"/>
      <c r="AC14" s="27"/>
      <c r="AD14" s="9"/>
      <c r="AF14" s="40"/>
      <c r="AI14" s="39"/>
      <c r="AJ14" s="39"/>
      <c r="AK14" s="50"/>
      <c r="AL14" s="50"/>
      <c r="AM14" s="50"/>
      <c r="AN14" s="50"/>
      <c r="AO14" s="50"/>
      <c r="AP14" s="50"/>
      <c r="AQ14" s="50"/>
      <c r="AR14" s="50"/>
      <c r="AS14" s="50"/>
      <c r="AU14" s="44"/>
      <c r="AX14" s="43"/>
      <c r="AY14" s="43"/>
      <c r="AZ14" s="26"/>
      <c r="BA14" s="27"/>
      <c r="BJ14" s="20"/>
    </row>
    <row r="15" spans="1:62" ht="19.5" customHeight="1">
      <c r="A15" s="11"/>
      <c r="C15" s="47"/>
      <c r="D15" s="48" t="s">
        <v>12</v>
      </c>
      <c r="E15" s="47"/>
      <c r="V15" s="30" t="s">
        <v>13</v>
      </c>
      <c r="X15" s="49"/>
      <c r="AB15" s="39"/>
      <c r="AC15" s="27"/>
      <c r="AD15" s="9" t="s">
        <v>14</v>
      </c>
      <c r="AI15" s="39"/>
      <c r="AJ15" s="39"/>
      <c r="AK15" s="50"/>
      <c r="AL15" s="50"/>
      <c r="AM15" s="50"/>
      <c r="AN15" s="50"/>
      <c r="AO15" s="50"/>
      <c r="AP15" s="50"/>
      <c r="AQ15" s="50"/>
      <c r="AR15" s="50"/>
      <c r="AS15" s="50"/>
      <c r="BE15" s="19"/>
      <c r="BF15" s="19"/>
      <c r="BG15" s="19"/>
      <c r="BH15" s="19"/>
      <c r="BI15" s="19"/>
      <c r="BJ15" s="20"/>
    </row>
    <row r="16" spans="1:62" ht="12" customHeight="1">
      <c r="A16" s="11"/>
      <c r="C16" s="47"/>
      <c r="D16" s="47"/>
      <c r="E16" s="47"/>
      <c r="AI16" s="39"/>
      <c r="AJ16" s="39"/>
      <c r="AK16" s="50"/>
      <c r="AL16" s="50"/>
      <c r="AM16" s="50"/>
      <c r="AN16" s="50"/>
      <c r="AO16" s="50"/>
      <c r="AP16" s="50"/>
      <c r="AQ16" s="50"/>
      <c r="AR16" s="50"/>
      <c r="AS16" s="50"/>
      <c r="BJ16" s="20"/>
    </row>
    <row r="17" spans="1:61" ht="22.5" customHeight="1" thickBot="1">
      <c r="B17" s="51"/>
      <c r="C17" s="51"/>
      <c r="D17" s="51"/>
      <c r="E17" s="51"/>
      <c r="F17" s="355" t="s">
        <v>15</v>
      </c>
      <c r="G17" s="355"/>
      <c r="H17" s="355"/>
      <c r="I17" s="355"/>
      <c r="J17" s="355"/>
      <c r="K17" s="355"/>
      <c r="L17" s="355"/>
      <c r="M17" s="355"/>
      <c r="N17" s="355"/>
      <c r="O17" s="355"/>
      <c r="P17" s="355"/>
      <c r="Q17" s="355"/>
      <c r="R17" s="355"/>
      <c r="S17" s="355"/>
      <c r="T17" s="355"/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  <c r="AI17" s="355"/>
      <c r="AJ17" s="355"/>
      <c r="AK17" s="355"/>
      <c r="AL17" s="355"/>
      <c r="AM17" s="355"/>
      <c r="AN17" s="355"/>
      <c r="AO17" s="355"/>
      <c r="AP17" s="355"/>
      <c r="AQ17" s="355"/>
      <c r="AR17" s="355"/>
      <c r="AS17" s="355"/>
      <c r="AT17" s="355"/>
      <c r="AU17" s="355"/>
      <c r="AV17" s="355"/>
      <c r="AW17" s="355"/>
      <c r="AX17" s="355"/>
      <c r="AY17" s="355"/>
      <c r="AZ17" s="355"/>
      <c r="BA17" s="355"/>
      <c r="BB17" s="355"/>
      <c r="BC17" s="355"/>
      <c r="BD17" s="355"/>
      <c r="BE17" s="355"/>
      <c r="BF17" s="355"/>
    </row>
    <row r="18" spans="1:61" ht="17.25" customHeight="1" thickBot="1">
      <c r="A18" s="13"/>
      <c r="B18" s="13"/>
      <c r="C18" s="13"/>
      <c r="D18" s="13"/>
      <c r="E18" s="52"/>
      <c r="F18" s="339" t="s">
        <v>16</v>
      </c>
      <c r="G18" s="364" t="s">
        <v>17</v>
      </c>
      <c r="H18" s="365"/>
      <c r="I18" s="365"/>
      <c r="J18" s="366"/>
      <c r="K18" s="367" t="s">
        <v>18</v>
      </c>
      <c r="L18" s="368"/>
      <c r="M18" s="368"/>
      <c r="N18" s="369"/>
      <c r="O18" s="349" t="s">
        <v>19</v>
      </c>
      <c r="P18" s="350"/>
      <c r="Q18" s="350"/>
      <c r="R18" s="350"/>
      <c r="S18" s="351"/>
      <c r="T18" s="349" t="s">
        <v>20</v>
      </c>
      <c r="U18" s="350"/>
      <c r="V18" s="350"/>
      <c r="W18" s="351"/>
      <c r="X18" s="343" t="s">
        <v>21</v>
      </c>
      <c r="Y18" s="344"/>
      <c r="Z18" s="344"/>
      <c r="AA18" s="344"/>
      <c r="AB18" s="345"/>
      <c r="AC18" s="343" t="s">
        <v>22</v>
      </c>
      <c r="AD18" s="344"/>
      <c r="AE18" s="344"/>
      <c r="AF18" s="345"/>
      <c r="AG18" s="343" t="s">
        <v>23</v>
      </c>
      <c r="AH18" s="344"/>
      <c r="AI18" s="344"/>
      <c r="AJ18" s="345"/>
      <c r="AK18" s="343" t="s">
        <v>24</v>
      </c>
      <c r="AL18" s="344"/>
      <c r="AM18" s="344"/>
      <c r="AN18" s="345"/>
      <c r="AO18" s="343" t="s">
        <v>25</v>
      </c>
      <c r="AP18" s="344"/>
      <c r="AQ18" s="344"/>
      <c r="AR18" s="345"/>
      <c r="AS18" s="346" t="s">
        <v>26</v>
      </c>
      <c r="AT18" s="347"/>
      <c r="AU18" s="347"/>
      <c r="AV18" s="348"/>
      <c r="AW18" s="346" t="s">
        <v>27</v>
      </c>
      <c r="AX18" s="347"/>
      <c r="AY18" s="347"/>
      <c r="AZ18" s="347"/>
      <c r="BA18" s="348"/>
      <c r="BB18" s="346" t="s">
        <v>28</v>
      </c>
      <c r="BC18" s="347"/>
      <c r="BD18" s="347"/>
      <c r="BE18" s="347"/>
      <c r="BF18" s="348"/>
    </row>
    <row r="19" spans="1:61" ht="39.75" customHeight="1" thickBot="1">
      <c r="F19" s="340"/>
      <c r="G19" s="53">
        <v>1</v>
      </c>
      <c r="H19" s="54">
        <v>2</v>
      </c>
      <c r="I19" s="54">
        <v>3</v>
      </c>
      <c r="J19" s="55">
        <v>4</v>
      </c>
      <c r="K19" s="56">
        <v>5</v>
      </c>
      <c r="L19" s="57">
        <v>6</v>
      </c>
      <c r="M19" s="57">
        <v>7</v>
      </c>
      <c r="N19" s="58">
        <v>8</v>
      </c>
      <c r="O19" s="56">
        <v>9</v>
      </c>
      <c r="P19" s="57">
        <v>10</v>
      </c>
      <c r="Q19" s="57">
        <v>11</v>
      </c>
      <c r="R19" s="57">
        <v>12</v>
      </c>
      <c r="S19" s="58">
        <v>13</v>
      </c>
      <c r="T19" s="56">
        <v>14</v>
      </c>
      <c r="U19" s="57">
        <v>15</v>
      </c>
      <c r="V19" s="57">
        <v>16</v>
      </c>
      <c r="W19" s="58">
        <v>17</v>
      </c>
      <c r="X19" s="56">
        <v>18</v>
      </c>
      <c r="Y19" s="57">
        <v>19</v>
      </c>
      <c r="Z19" s="57">
        <v>20</v>
      </c>
      <c r="AA19" s="57">
        <v>21</v>
      </c>
      <c r="AB19" s="58">
        <v>22</v>
      </c>
      <c r="AC19" s="56">
        <v>23</v>
      </c>
      <c r="AD19" s="57">
        <v>24</v>
      </c>
      <c r="AE19" s="57">
        <v>25</v>
      </c>
      <c r="AF19" s="58">
        <v>26</v>
      </c>
      <c r="AG19" s="56">
        <v>27</v>
      </c>
      <c r="AH19" s="57">
        <v>28</v>
      </c>
      <c r="AI19" s="57">
        <v>29</v>
      </c>
      <c r="AJ19" s="58">
        <v>30</v>
      </c>
      <c r="AK19" s="56">
        <v>31</v>
      </c>
      <c r="AL19" s="57">
        <v>32</v>
      </c>
      <c r="AM19" s="57">
        <v>33</v>
      </c>
      <c r="AN19" s="58">
        <v>34</v>
      </c>
      <c r="AO19" s="56">
        <v>35</v>
      </c>
      <c r="AP19" s="57">
        <v>36</v>
      </c>
      <c r="AQ19" s="57">
        <v>37</v>
      </c>
      <c r="AR19" s="58">
        <v>38</v>
      </c>
      <c r="AS19" s="197">
        <v>39</v>
      </c>
      <c r="AT19" s="198">
        <v>40</v>
      </c>
      <c r="AU19" s="198">
        <v>41</v>
      </c>
      <c r="AV19" s="199">
        <v>42</v>
      </c>
      <c r="AW19" s="197">
        <v>43</v>
      </c>
      <c r="AX19" s="198">
        <v>44</v>
      </c>
      <c r="AY19" s="198">
        <v>45</v>
      </c>
      <c r="AZ19" s="198">
        <v>46</v>
      </c>
      <c r="BA19" s="199">
        <v>47</v>
      </c>
      <c r="BB19" s="197">
        <v>48</v>
      </c>
      <c r="BC19" s="198">
        <v>49</v>
      </c>
      <c r="BD19" s="198">
        <v>50</v>
      </c>
      <c r="BE19" s="198">
        <v>51</v>
      </c>
      <c r="BF19" s="199">
        <v>52</v>
      </c>
    </row>
    <row r="20" spans="1:61" ht="16.5" customHeight="1">
      <c r="F20" s="59" t="s">
        <v>29</v>
      </c>
      <c r="G20" s="60"/>
      <c r="H20" s="61"/>
      <c r="I20" s="62"/>
      <c r="J20" s="63"/>
      <c r="K20" s="64"/>
      <c r="L20" s="65"/>
      <c r="M20" s="66"/>
      <c r="N20" s="66"/>
      <c r="O20" s="67"/>
      <c r="P20" s="68"/>
      <c r="Q20" s="69"/>
      <c r="R20" s="69"/>
      <c r="S20" s="70"/>
      <c r="T20" s="64"/>
      <c r="U20" s="71"/>
      <c r="V20" s="71"/>
      <c r="W20" s="72"/>
      <c r="X20" s="73"/>
      <c r="Y20" s="74" t="s">
        <v>30</v>
      </c>
      <c r="Z20" s="68" t="s">
        <v>30</v>
      </c>
      <c r="AA20" s="74" t="s">
        <v>31</v>
      </c>
      <c r="AB20" s="70" t="s">
        <v>31</v>
      </c>
      <c r="AC20" s="64"/>
      <c r="AD20" s="65"/>
      <c r="AE20" s="66"/>
      <c r="AF20" s="66"/>
      <c r="AG20" s="67"/>
      <c r="AH20" s="69"/>
      <c r="AI20" s="69"/>
      <c r="AJ20" s="70"/>
      <c r="AK20" s="64"/>
      <c r="AL20" s="71"/>
      <c r="AM20" s="71"/>
      <c r="AN20" s="72"/>
      <c r="AO20" s="75"/>
      <c r="AP20" s="76"/>
      <c r="AQ20" s="74"/>
      <c r="AR20" s="77"/>
      <c r="AS20" s="99"/>
      <c r="AT20" s="76"/>
      <c r="AU20" s="76" t="s">
        <v>32</v>
      </c>
      <c r="AV20" s="200" t="s">
        <v>32</v>
      </c>
      <c r="AW20" s="201" t="s">
        <v>31</v>
      </c>
      <c r="AX20" s="78" t="s">
        <v>31</v>
      </c>
      <c r="AY20" s="78" t="s">
        <v>31</v>
      </c>
      <c r="AZ20" s="78" t="s">
        <v>31</v>
      </c>
      <c r="BA20" s="72" t="s">
        <v>31</v>
      </c>
      <c r="BB20" s="75" t="s">
        <v>31</v>
      </c>
      <c r="BC20" s="79" t="s">
        <v>31</v>
      </c>
      <c r="BD20" s="79" t="s">
        <v>31</v>
      </c>
      <c r="BE20" s="79" t="s">
        <v>31</v>
      </c>
      <c r="BF20" s="80" t="s">
        <v>31</v>
      </c>
    </row>
    <row r="21" spans="1:61" ht="17.25" customHeight="1">
      <c r="F21" s="81" t="s">
        <v>33</v>
      </c>
      <c r="G21" s="82"/>
      <c r="H21" s="83"/>
      <c r="I21" s="84"/>
      <c r="J21" s="85"/>
      <c r="K21" s="86"/>
      <c r="L21" s="87"/>
      <c r="M21" s="88"/>
      <c r="N21" s="88"/>
      <c r="O21" s="89"/>
      <c r="P21" s="87"/>
      <c r="Q21" s="88"/>
      <c r="R21" s="88"/>
      <c r="S21" s="90"/>
      <c r="T21" s="86"/>
      <c r="U21" s="91"/>
      <c r="V21" s="91"/>
      <c r="W21" s="92"/>
      <c r="X21" s="93"/>
      <c r="Y21" s="74" t="s">
        <v>30</v>
      </c>
      <c r="Z21" s="65" t="s">
        <v>30</v>
      </c>
      <c r="AA21" s="74" t="s">
        <v>31</v>
      </c>
      <c r="AB21" s="90" t="s">
        <v>31</v>
      </c>
      <c r="AC21" s="86"/>
      <c r="AD21" s="87"/>
      <c r="AE21" s="88"/>
      <c r="AF21" s="88"/>
      <c r="AG21" s="89"/>
      <c r="AH21" s="88"/>
      <c r="AI21" s="88"/>
      <c r="AJ21" s="90"/>
      <c r="AK21" s="86"/>
      <c r="AL21" s="87"/>
      <c r="AM21" s="87"/>
      <c r="AN21" s="92"/>
      <c r="AO21" s="94"/>
      <c r="AP21" s="76"/>
      <c r="AQ21" s="74"/>
      <c r="AR21" s="95"/>
      <c r="AS21" s="94"/>
      <c r="AT21" s="96"/>
      <c r="AU21" s="76" t="s">
        <v>32</v>
      </c>
      <c r="AV21" s="200" t="s">
        <v>32</v>
      </c>
      <c r="AW21" s="202" t="s">
        <v>31</v>
      </c>
      <c r="AX21" s="96" t="s">
        <v>31</v>
      </c>
      <c r="AY21" s="96" t="s">
        <v>31</v>
      </c>
      <c r="AZ21" s="96" t="s">
        <v>31</v>
      </c>
      <c r="BA21" s="92" t="s">
        <v>31</v>
      </c>
      <c r="BB21" s="94" t="s">
        <v>31</v>
      </c>
      <c r="BC21" s="97" t="s">
        <v>31</v>
      </c>
      <c r="BD21" s="97" t="s">
        <v>31</v>
      </c>
      <c r="BE21" s="97" t="s">
        <v>31</v>
      </c>
      <c r="BF21" s="98" t="s">
        <v>31</v>
      </c>
    </row>
    <row r="22" spans="1:61" ht="17.25" customHeight="1">
      <c r="F22" s="81" t="s">
        <v>34</v>
      </c>
      <c r="G22" s="82"/>
      <c r="H22" s="83"/>
      <c r="I22" s="84"/>
      <c r="J22" s="85"/>
      <c r="K22" s="86"/>
      <c r="L22" s="87"/>
      <c r="M22" s="88"/>
      <c r="N22" s="88"/>
      <c r="O22" s="89"/>
      <c r="P22" s="87"/>
      <c r="Q22" s="88"/>
      <c r="R22" s="88"/>
      <c r="S22" s="90"/>
      <c r="T22" s="86"/>
      <c r="U22" s="87"/>
      <c r="V22" s="88"/>
      <c r="W22" s="74"/>
      <c r="X22" s="99"/>
      <c r="Y22" s="76" t="s">
        <v>30</v>
      </c>
      <c r="Z22" s="65" t="s">
        <v>30</v>
      </c>
      <c r="AA22" s="76" t="s">
        <v>31</v>
      </c>
      <c r="AB22" s="100" t="s">
        <v>31</v>
      </c>
      <c r="AC22" s="64"/>
      <c r="AD22" s="65"/>
      <c r="AE22" s="65"/>
      <c r="AF22" s="66"/>
      <c r="AG22" s="101"/>
      <c r="AH22" s="88"/>
      <c r="AI22" s="102"/>
      <c r="AJ22" s="103"/>
      <c r="AK22" s="104"/>
      <c r="AL22" s="105"/>
      <c r="AM22" s="105"/>
      <c r="AN22" s="92"/>
      <c r="AO22" s="99" t="s">
        <v>32</v>
      </c>
      <c r="AP22" s="76" t="s">
        <v>32</v>
      </c>
      <c r="AQ22" s="74" t="s">
        <v>35</v>
      </c>
      <c r="AR22" s="95" t="s">
        <v>35</v>
      </c>
      <c r="AS22" s="94" t="s">
        <v>35</v>
      </c>
      <c r="AT22" s="96" t="s">
        <v>35</v>
      </c>
      <c r="AU22" s="96" t="s">
        <v>35</v>
      </c>
      <c r="AV22" s="92" t="s">
        <v>35</v>
      </c>
      <c r="AW22" s="94" t="s">
        <v>31</v>
      </c>
      <c r="AX22" s="96" t="s">
        <v>31</v>
      </c>
      <c r="AY22" s="96" t="s">
        <v>31</v>
      </c>
      <c r="AZ22" s="96" t="s">
        <v>31</v>
      </c>
      <c r="BA22" s="92" t="s">
        <v>31</v>
      </c>
      <c r="BB22" s="94" t="s">
        <v>31</v>
      </c>
      <c r="BC22" s="97" t="s">
        <v>31</v>
      </c>
      <c r="BD22" s="97" t="s">
        <v>31</v>
      </c>
      <c r="BE22" s="97" t="s">
        <v>31</v>
      </c>
      <c r="BF22" s="98" t="s">
        <v>31</v>
      </c>
    </row>
    <row r="23" spans="1:61" ht="17.25" customHeight="1" thickBot="1">
      <c r="B23" s="233"/>
      <c r="C23" s="233"/>
      <c r="D23" s="233"/>
      <c r="E23" s="233"/>
      <c r="F23" s="284" t="s">
        <v>36</v>
      </c>
      <c r="G23" s="285"/>
      <c r="H23" s="286"/>
      <c r="I23" s="287"/>
      <c r="J23" s="288"/>
      <c r="K23" s="289"/>
      <c r="L23" s="290"/>
      <c r="M23" s="291"/>
      <c r="N23" s="291"/>
      <c r="O23" s="292"/>
      <c r="P23" s="290"/>
      <c r="Q23" s="291"/>
      <c r="R23" s="291"/>
      <c r="S23" s="293"/>
      <c r="T23" s="289"/>
      <c r="U23" s="290"/>
      <c r="V23" s="291"/>
      <c r="W23" s="294"/>
      <c r="X23" s="295"/>
      <c r="Y23" s="296" t="s">
        <v>30</v>
      </c>
      <c r="Z23" s="297" t="s">
        <v>30</v>
      </c>
      <c r="AA23" s="296" t="s">
        <v>31</v>
      </c>
      <c r="AB23" s="293" t="s">
        <v>31</v>
      </c>
      <c r="AC23" s="289"/>
      <c r="AD23" s="290"/>
      <c r="AE23" s="291"/>
      <c r="AF23" s="291"/>
      <c r="AG23" s="292"/>
      <c r="AH23" s="291"/>
      <c r="AI23" s="291"/>
      <c r="AJ23" s="293"/>
      <c r="AK23" s="289"/>
      <c r="AL23" s="290" t="s">
        <v>32</v>
      </c>
      <c r="AM23" s="290" t="s">
        <v>32</v>
      </c>
      <c r="AN23" s="298" t="s">
        <v>35</v>
      </c>
      <c r="AO23" s="299" t="s">
        <v>35</v>
      </c>
      <c r="AP23" s="300" t="s">
        <v>35</v>
      </c>
      <c r="AQ23" s="301" t="s">
        <v>209</v>
      </c>
      <c r="AR23" s="302" t="s">
        <v>209</v>
      </c>
      <c r="AS23" s="303" t="s">
        <v>209</v>
      </c>
      <c r="AT23" s="301" t="s">
        <v>209</v>
      </c>
      <c r="AU23" s="301" t="s">
        <v>209</v>
      </c>
      <c r="AV23" s="304" t="s">
        <v>212</v>
      </c>
      <c r="AW23" s="292"/>
      <c r="AX23" s="290"/>
      <c r="AY23" s="290"/>
      <c r="AZ23" s="290"/>
      <c r="BA23" s="293"/>
      <c r="BB23" s="292"/>
      <c r="BC23" s="305"/>
      <c r="BD23" s="305"/>
      <c r="BE23" s="305"/>
      <c r="BF23" s="306"/>
      <c r="BG23" s="233"/>
      <c r="BH23" s="233"/>
    </row>
    <row r="24" spans="1:61" ht="9" customHeight="1">
      <c r="A24" s="106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233"/>
      <c r="AY24" s="233"/>
      <c r="AZ24" s="233"/>
      <c r="BA24" s="233"/>
      <c r="BB24" s="233"/>
      <c r="BC24" s="233"/>
      <c r="BD24" s="233"/>
      <c r="BE24" s="233"/>
      <c r="BF24" s="233"/>
      <c r="BG24" s="233"/>
      <c r="BH24" s="233"/>
    </row>
    <row r="25" spans="1:61" ht="14.25" customHeight="1">
      <c r="B25" s="308"/>
      <c r="C25" s="233"/>
      <c r="D25" s="309" t="s">
        <v>38</v>
      </c>
      <c r="E25" s="308"/>
      <c r="F25" s="233"/>
      <c r="G25" s="233"/>
      <c r="H25" s="310"/>
      <c r="I25" s="308"/>
      <c r="J25" s="310"/>
      <c r="K25" s="233"/>
      <c r="L25" s="233"/>
      <c r="M25" s="233"/>
      <c r="N25" s="310"/>
      <c r="O25" s="310"/>
      <c r="P25" s="308"/>
      <c r="Q25" s="233"/>
      <c r="R25" s="233"/>
      <c r="S25" s="233"/>
      <c r="T25" s="233"/>
      <c r="U25" s="233"/>
      <c r="V25" s="311"/>
      <c r="W25" s="233"/>
      <c r="X25" s="233"/>
      <c r="Y25" s="233"/>
      <c r="Z25" s="312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310"/>
      <c r="BH25" s="312"/>
    </row>
    <row r="26" spans="1:61" ht="15.75" customHeight="1">
      <c r="B26" s="233"/>
      <c r="C26" s="233"/>
      <c r="D26" s="233"/>
      <c r="E26" s="313"/>
      <c r="F26" s="314" t="s">
        <v>39</v>
      </c>
      <c r="G26" s="315" t="s">
        <v>40</v>
      </c>
      <c r="H26" s="233"/>
      <c r="I26" s="233"/>
      <c r="J26" s="233"/>
      <c r="K26" s="233"/>
      <c r="L26" s="233"/>
      <c r="M26" s="233"/>
      <c r="N26" s="233"/>
      <c r="O26" s="316" t="s">
        <v>32</v>
      </c>
      <c r="P26" s="317" t="s">
        <v>39</v>
      </c>
      <c r="Q26" s="315" t="s">
        <v>41</v>
      </c>
      <c r="R26" s="233"/>
      <c r="S26" s="233"/>
      <c r="T26" s="233"/>
      <c r="U26" s="233"/>
      <c r="V26" s="233"/>
      <c r="W26" s="318"/>
      <c r="X26" s="316" t="s">
        <v>35</v>
      </c>
      <c r="Y26" s="317" t="s">
        <v>39</v>
      </c>
      <c r="Z26" s="315" t="s">
        <v>42</v>
      </c>
      <c r="AA26" s="233"/>
      <c r="AB26" s="233"/>
      <c r="AC26" s="233"/>
      <c r="AD26" s="319" t="s">
        <v>209</v>
      </c>
      <c r="AE26" s="317" t="s">
        <v>39</v>
      </c>
      <c r="AF26" s="315" t="s">
        <v>193</v>
      </c>
      <c r="AG26" s="233"/>
      <c r="AH26" s="233"/>
      <c r="AI26" s="233"/>
      <c r="AJ26" s="233"/>
      <c r="AK26" s="233"/>
      <c r="AL26" s="233"/>
      <c r="AM26" s="233"/>
      <c r="AN26" s="233"/>
      <c r="AO26" s="233"/>
      <c r="AP26" s="233"/>
      <c r="AQ26" s="233"/>
      <c r="AR26" s="320" t="s">
        <v>37</v>
      </c>
      <c r="AS26" s="317" t="s">
        <v>39</v>
      </c>
      <c r="AT26" s="315" t="s">
        <v>43</v>
      </c>
      <c r="AU26" s="233"/>
      <c r="AV26" s="233"/>
      <c r="AW26" s="233"/>
      <c r="AX26" s="233"/>
      <c r="AY26" s="233"/>
      <c r="AZ26" s="233"/>
      <c r="BA26" s="233"/>
      <c r="BB26" s="319" t="s">
        <v>31</v>
      </c>
      <c r="BC26" s="321" t="s">
        <v>39</v>
      </c>
      <c r="BD26" s="315" t="s">
        <v>44</v>
      </c>
      <c r="BE26" s="233"/>
      <c r="BF26" s="233"/>
      <c r="BG26" s="233"/>
      <c r="BH26" s="233"/>
    </row>
    <row r="27" spans="1:61" ht="9.75" customHeight="1"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322"/>
      <c r="S27" s="323"/>
      <c r="T27" s="324"/>
      <c r="U27" s="324"/>
      <c r="V27" s="324"/>
      <c r="W27" s="323"/>
      <c r="X27" s="324"/>
      <c r="Y27" s="324"/>
      <c r="Z27" s="324"/>
      <c r="AA27" s="324"/>
      <c r="AB27" s="325"/>
      <c r="AC27" s="325"/>
      <c r="AD27" s="325"/>
      <c r="AE27" s="325"/>
      <c r="AF27" s="323"/>
      <c r="AG27" s="324"/>
      <c r="AH27" s="325"/>
      <c r="AI27" s="325"/>
      <c r="AJ27" s="325"/>
      <c r="AK27" s="326"/>
      <c r="AL27" s="325"/>
      <c r="AM27" s="325"/>
      <c r="AN27" s="324"/>
      <c r="AO27" s="322"/>
      <c r="AP27" s="322"/>
      <c r="AQ27" s="322"/>
      <c r="AR27" s="322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</row>
    <row r="28" spans="1:61" ht="21.75" customHeight="1">
      <c r="B28" s="233"/>
      <c r="C28" s="233"/>
      <c r="D28" s="233"/>
      <c r="E28" s="233"/>
      <c r="F28" s="327"/>
      <c r="G28" s="327" t="s">
        <v>45</v>
      </c>
      <c r="H28" s="233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80" t="s">
        <v>119</v>
      </c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233"/>
      <c r="AQ28" s="322"/>
      <c r="AR28" s="322"/>
      <c r="AS28" s="233"/>
      <c r="AT28" s="342" t="s">
        <v>46</v>
      </c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233"/>
      <c r="BH28" s="233"/>
    </row>
    <row r="29" spans="1:61" ht="42" customHeight="1">
      <c r="B29" s="233"/>
      <c r="C29" s="233"/>
      <c r="D29" s="233"/>
      <c r="E29" s="233"/>
      <c r="F29" s="322"/>
      <c r="G29" s="328"/>
      <c r="H29" s="356" t="s">
        <v>16</v>
      </c>
      <c r="I29" s="357"/>
      <c r="J29" s="356" t="s">
        <v>47</v>
      </c>
      <c r="K29" s="357"/>
      <c r="L29" s="356" t="s">
        <v>48</v>
      </c>
      <c r="M29" s="357"/>
      <c r="N29" s="356" t="s">
        <v>49</v>
      </c>
      <c r="O29" s="357"/>
      <c r="P29" s="356" t="s">
        <v>208</v>
      </c>
      <c r="Q29" s="362"/>
      <c r="R29" s="362"/>
      <c r="S29" s="357"/>
      <c r="T29" s="356" t="s">
        <v>50</v>
      </c>
      <c r="U29" s="357"/>
      <c r="V29" s="356" t="s">
        <v>51</v>
      </c>
      <c r="W29" s="357"/>
      <c r="X29" s="233"/>
      <c r="Y29" s="233"/>
      <c r="Z29" s="322"/>
      <c r="AA29" s="322"/>
      <c r="AB29" s="322"/>
      <c r="AC29" s="328"/>
      <c r="AD29" s="374" t="s">
        <v>52</v>
      </c>
      <c r="AE29" s="375"/>
      <c r="AF29" s="375"/>
      <c r="AG29" s="375"/>
      <c r="AH29" s="375"/>
      <c r="AI29" s="376"/>
      <c r="AJ29" s="370" t="s">
        <v>53</v>
      </c>
      <c r="AK29" s="371"/>
      <c r="AL29" s="370" t="s">
        <v>54</v>
      </c>
      <c r="AM29" s="371"/>
      <c r="AN29" s="370" t="s">
        <v>55</v>
      </c>
      <c r="AO29" s="371"/>
      <c r="AP29" s="233"/>
      <c r="AQ29" s="322"/>
      <c r="AR29" s="322"/>
      <c r="AS29" s="400" t="s">
        <v>213</v>
      </c>
      <c r="AT29" s="401"/>
      <c r="AU29" s="401"/>
      <c r="AV29" s="401"/>
      <c r="AW29" s="401"/>
      <c r="AX29" s="401"/>
      <c r="AY29" s="401"/>
      <c r="AZ29" s="401"/>
      <c r="BA29" s="401"/>
      <c r="BB29" s="401"/>
      <c r="BC29" s="401"/>
      <c r="BD29" s="401"/>
      <c r="BE29" s="401"/>
      <c r="BF29" s="402"/>
      <c r="BG29" s="370" t="s">
        <v>53</v>
      </c>
      <c r="BH29" s="371"/>
      <c r="BI29" s="107"/>
    </row>
    <row r="30" spans="1:61" ht="28.5" customHeight="1">
      <c r="B30" s="233"/>
      <c r="C30" s="233"/>
      <c r="D30" s="233"/>
      <c r="E30" s="233"/>
      <c r="F30" s="233"/>
      <c r="G30" s="233"/>
      <c r="H30" s="358"/>
      <c r="I30" s="359"/>
      <c r="J30" s="358"/>
      <c r="K30" s="359"/>
      <c r="L30" s="358"/>
      <c r="M30" s="359"/>
      <c r="N30" s="358"/>
      <c r="O30" s="359"/>
      <c r="P30" s="358"/>
      <c r="Q30" s="363"/>
      <c r="R30" s="363"/>
      <c r="S30" s="359"/>
      <c r="T30" s="358"/>
      <c r="U30" s="359"/>
      <c r="V30" s="358"/>
      <c r="W30" s="359"/>
      <c r="X30" s="233"/>
      <c r="Y30" s="233"/>
      <c r="Z30" s="322"/>
      <c r="AA30" s="322"/>
      <c r="AB30" s="322"/>
      <c r="AC30" s="322"/>
      <c r="AD30" s="377"/>
      <c r="AE30" s="378"/>
      <c r="AF30" s="378"/>
      <c r="AG30" s="378"/>
      <c r="AH30" s="378"/>
      <c r="AI30" s="379"/>
      <c r="AJ30" s="372"/>
      <c r="AK30" s="373"/>
      <c r="AL30" s="372"/>
      <c r="AM30" s="373"/>
      <c r="AN30" s="372"/>
      <c r="AO30" s="373"/>
      <c r="AP30" s="233"/>
      <c r="AQ30" s="322"/>
      <c r="AR30" s="322"/>
      <c r="AS30" s="403"/>
      <c r="AT30" s="404"/>
      <c r="AU30" s="404"/>
      <c r="AV30" s="404"/>
      <c r="AW30" s="404"/>
      <c r="AX30" s="404"/>
      <c r="AY30" s="404"/>
      <c r="AZ30" s="404"/>
      <c r="BA30" s="404"/>
      <c r="BB30" s="404"/>
      <c r="BC30" s="404"/>
      <c r="BD30" s="404"/>
      <c r="BE30" s="404"/>
      <c r="BF30" s="405"/>
      <c r="BG30" s="372"/>
      <c r="BH30" s="373"/>
      <c r="BI30" s="108"/>
    </row>
    <row r="31" spans="1:61" ht="29.25" customHeight="1">
      <c r="B31" s="233"/>
      <c r="C31" s="233"/>
      <c r="D31" s="233"/>
      <c r="E31" s="233"/>
      <c r="F31" s="233"/>
      <c r="G31" s="233"/>
      <c r="H31" s="360" t="s">
        <v>56</v>
      </c>
      <c r="I31" s="361"/>
      <c r="J31" s="360">
        <v>36</v>
      </c>
      <c r="K31" s="361"/>
      <c r="L31" s="360">
        <v>4</v>
      </c>
      <c r="M31" s="361"/>
      <c r="N31" s="360"/>
      <c r="O31" s="361"/>
      <c r="P31" s="360"/>
      <c r="Q31" s="381"/>
      <c r="R31" s="381"/>
      <c r="S31" s="361"/>
      <c r="T31" s="360">
        <v>12</v>
      </c>
      <c r="U31" s="361"/>
      <c r="V31" s="360">
        <f>SUM(J31:T31)</f>
        <v>52</v>
      </c>
      <c r="W31" s="361"/>
      <c r="X31" s="233"/>
      <c r="Y31" s="233"/>
      <c r="Z31" s="322"/>
      <c r="AA31" s="322"/>
      <c r="AB31" s="322"/>
      <c r="AC31" s="322"/>
      <c r="AD31" s="384" t="s">
        <v>59</v>
      </c>
      <c r="AE31" s="385"/>
      <c r="AF31" s="385"/>
      <c r="AG31" s="385"/>
      <c r="AH31" s="385"/>
      <c r="AI31" s="386"/>
      <c r="AJ31" s="382">
        <v>6</v>
      </c>
      <c r="AK31" s="383"/>
      <c r="AL31" s="382">
        <v>6</v>
      </c>
      <c r="AM31" s="383"/>
      <c r="AN31" s="382">
        <v>9</v>
      </c>
      <c r="AO31" s="383"/>
      <c r="AP31" s="233"/>
      <c r="AQ31" s="322"/>
      <c r="AR31" s="322"/>
      <c r="AS31" s="398" t="s">
        <v>193</v>
      </c>
      <c r="AT31" s="406"/>
      <c r="AU31" s="406"/>
      <c r="AV31" s="406"/>
      <c r="AW31" s="406"/>
      <c r="AX31" s="406"/>
      <c r="AY31" s="406"/>
      <c r="AZ31" s="406"/>
      <c r="BA31" s="406"/>
      <c r="BB31" s="406"/>
      <c r="BC31" s="406"/>
      <c r="BD31" s="406"/>
      <c r="BE31" s="406"/>
      <c r="BF31" s="406"/>
      <c r="BG31" s="398">
        <v>8</v>
      </c>
      <c r="BH31" s="398"/>
    </row>
    <row r="32" spans="1:61" ht="29.25" customHeight="1">
      <c r="B32" s="233"/>
      <c r="C32" s="233"/>
      <c r="D32" s="233"/>
      <c r="E32" s="233"/>
      <c r="F32" s="233"/>
      <c r="G32" s="233"/>
      <c r="H32" s="360" t="s">
        <v>57</v>
      </c>
      <c r="I32" s="361"/>
      <c r="J32" s="360">
        <v>36</v>
      </c>
      <c r="K32" s="361"/>
      <c r="L32" s="360">
        <v>4</v>
      </c>
      <c r="M32" s="361"/>
      <c r="N32" s="360"/>
      <c r="O32" s="361"/>
      <c r="P32" s="360"/>
      <c r="Q32" s="381"/>
      <c r="R32" s="381"/>
      <c r="S32" s="361"/>
      <c r="T32" s="360">
        <v>12</v>
      </c>
      <c r="U32" s="361"/>
      <c r="V32" s="360">
        <f>SUM(J32:T32)</f>
        <v>52</v>
      </c>
      <c r="W32" s="361"/>
      <c r="X32" s="233"/>
      <c r="Y32" s="233"/>
      <c r="Z32" s="322"/>
      <c r="AA32" s="322"/>
      <c r="AB32" s="322"/>
      <c r="AC32" s="322"/>
      <c r="AD32" s="329" t="s">
        <v>60</v>
      </c>
      <c r="AE32" s="330"/>
      <c r="AF32" s="330"/>
      <c r="AG32" s="330"/>
      <c r="AH32" s="330"/>
      <c r="AI32" s="331"/>
      <c r="AJ32" s="382">
        <v>8</v>
      </c>
      <c r="AK32" s="383"/>
      <c r="AL32" s="382">
        <v>3</v>
      </c>
      <c r="AM32" s="383"/>
      <c r="AN32" s="382">
        <v>4.5</v>
      </c>
      <c r="AO32" s="383"/>
      <c r="AP32" s="233"/>
      <c r="AQ32" s="322"/>
      <c r="AR32" s="322"/>
      <c r="AS32" s="395"/>
      <c r="AT32" s="395"/>
      <c r="AU32" s="395"/>
      <c r="AV32" s="395"/>
      <c r="AW32" s="395"/>
      <c r="AX32" s="394"/>
      <c r="AY32" s="394"/>
      <c r="AZ32" s="394"/>
      <c r="BA32" s="394"/>
      <c r="BB32" s="394"/>
      <c r="BC32" s="394"/>
      <c r="BD32" s="394"/>
      <c r="BE32" s="394"/>
      <c r="BF32" s="394"/>
      <c r="BG32" s="394"/>
      <c r="BH32" s="394"/>
    </row>
    <row r="33" spans="2:60" ht="29.25" customHeight="1">
      <c r="B33" s="233"/>
      <c r="C33" s="233"/>
      <c r="D33" s="233"/>
      <c r="E33" s="233"/>
      <c r="F33" s="233"/>
      <c r="G33" s="233"/>
      <c r="H33" s="360" t="s">
        <v>58</v>
      </c>
      <c r="I33" s="361"/>
      <c r="J33" s="360">
        <v>30</v>
      </c>
      <c r="K33" s="361"/>
      <c r="L33" s="360">
        <v>4</v>
      </c>
      <c r="M33" s="361"/>
      <c r="N33" s="360">
        <v>6</v>
      </c>
      <c r="O33" s="361"/>
      <c r="P33" s="360"/>
      <c r="Q33" s="381"/>
      <c r="R33" s="381"/>
      <c r="S33" s="361"/>
      <c r="T33" s="360">
        <v>12</v>
      </c>
      <c r="U33" s="361"/>
      <c r="V33" s="360">
        <f>SUM(J33:T33)</f>
        <v>52</v>
      </c>
      <c r="W33" s="361"/>
      <c r="X33" s="233"/>
      <c r="Y33" s="233"/>
      <c r="Z33" s="332"/>
      <c r="AA33" s="332"/>
      <c r="AB33" s="332"/>
      <c r="AC33" s="332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395"/>
      <c r="AT33" s="395"/>
      <c r="AU33" s="395"/>
      <c r="AV33" s="395"/>
      <c r="AW33" s="395"/>
      <c r="AX33" s="394"/>
      <c r="AY33" s="394"/>
      <c r="AZ33" s="394"/>
      <c r="BA33" s="394"/>
      <c r="BB33" s="394"/>
      <c r="BC33" s="394"/>
      <c r="BD33" s="394"/>
      <c r="BE33" s="394"/>
      <c r="BF33" s="394"/>
      <c r="BG33" s="394"/>
      <c r="BH33" s="394"/>
    </row>
    <row r="34" spans="2:60" ht="31.5" customHeight="1">
      <c r="H34" s="391" t="s">
        <v>36</v>
      </c>
      <c r="I34" s="392"/>
      <c r="J34" s="391">
        <v>27</v>
      </c>
      <c r="K34" s="392"/>
      <c r="L34" s="391">
        <v>4</v>
      </c>
      <c r="M34" s="392"/>
      <c r="N34" s="391">
        <v>3</v>
      </c>
      <c r="O34" s="392"/>
      <c r="P34" s="391">
        <v>6</v>
      </c>
      <c r="Q34" s="397"/>
      <c r="R34" s="397"/>
      <c r="S34" s="392"/>
      <c r="T34" s="391">
        <v>2</v>
      </c>
      <c r="U34" s="392"/>
      <c r="V34" s="391">
        <f>SUM(J34:T34)</f>
        <v>42</v>
      </c>
      <c r="W34" s="392"/>
      <c r="AS34" s="395"/>
      <c r="AT34" s="395"/>
      <c r="AU34" s="395"/>
      <c r="AV34" s="395"/>
      <c r="AW34" s="395"/>
      <c r="AX34" s="396"/>
      <c r="AY34" s="396"/>
      <c r="AZ34" s="396"/>
      <c r="BA34" s="396"/>
      <c r="BB34" s="396"/>
      <c r="BC34" s="396"/>
      <c r="BD34" s="396"/>
      <c r="BE34" s="396"/>
      <c r="BF34" s="396"/>
      <c r="BG34" s="396"/>
      <c r="BH34" s="396"/>
    </row>
    <row r="35" spans="2:60" ht="25.5" customHeight="1">
      <c r="H35" s="387" t="s">
        <v>51</v>
      </c>
      <c r="I35" s="388"/>
      <c r="J35" s="389">
        <f>J31+J32+J33+J34</f>
        <v>129</v>
      </c>
      <c r="K35" s="390"/>
      <c r="L35" s="389">
        <f>L31+L32+L33+L34</f>
        <v>16</v>
      </c>
      <c r="M35" s="390"/>
      <c r="N35" s="389">
        <f>N31+N32+N33+N34</f>
        <v>9</v>
      </c>
      <c r="O35" s="390"/>
      <c r="P35" s="389">
        <v>6</v>
      </c>
      <c r="Q35" s="393"/>
      <c r="R35" s="393"/>
      <c r="S35" s="390"/>
      <c r="T35" s="389">
        <f>T31+T32+T33+T34</f>
        <v>38</v>
      </c>
      <c r="U35" s="390"/>
      <c r="V35" s="389">
        <f>V31+V32+V33+V34</f>
        <v>198</v>
      </c>
      <c r="W35" s="390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 spans="2:60" ht="13.8">
      <c r="H36" s="110"/>
      <c r="I36" s="111"/>
      <c r="J36" s="112"/>
      <c r="K36" s="112"/>
      <c r="L36" s="112"/>
      <c r="M36" s="112"/>
      <c r="N36" s="112"/>
      <c r="O36" s="112"/>
      <c r="P36" s="112"/>
      <c r="Q36" s="112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</row>
    <row r="37" spans="2:60" ht="13.8">
      <c r="H37" s="110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</row>
    <row r="38" spans="2:60" ht="13.8"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</row>
    <row r="39" spans="2:60" ht="13.8">
      <c r="H39" s="110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</row>
    <row r="40" spans="2:60" ht="13.8"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</row>
  </sheetData>
  <mergeCells count="88">
    <mergeCell ref="AD13:AT13"/>
    <mergeCell ref="AS29:BF30"/>
    <mergeCell ref="AS31:BF31"/>
    <mergeCell ref="AL31:AM31"/>
    <mergeCell ref="AJ32:AK32"/>
    <mergeCell ref="BG29:BH30"/>
    <mergeCell ref="AL29:AM30"/>
    <mergeCell ref="AX34:BF34"/>
    <mergeCell ref="AX33:BF33"/>
    <mergeCell ref="AX32:BF32"/>
    <mergeCell ref="BG31:BH31"/>
    <mergeCell ref="AS34:AW34"/>
    <mergeCell ref="V35:W35"/>
    <mergeCell ref="AJ31:AK31"/>
    <mergeCell ref="AS32:AW32"/>
    <mergeCell ref="V32:W32"/>
    <mergeCell ref="T34:U34"/>
    <mergeCell ref="T35:U35"/>
    <mergeCell ref="BG32:BH32"/>
    <mergeCell ref="V33:W33"/>
    <mergeCell ref="H31:I31"/>
    <mergeCell ref="AS33:AW33"/>
    <mergeCell ref="BG33:BH33"/>
    <mergeCell ref="BG34:BH34"/>
    <mergeCell ref="H34:I34"/>
    <mergeCell ref="P34:S34"/>
    <mergeCell ref="P35:S35"/>
    <mergeCell ref="N34:O34"/>
    <mergeCell ref="J32:K32"/>
    <mergeCell ref="P32:S32"/>
    <mergeCell ref="J34:K34"/>
    <mergeCell ref="L34:M34"/>
    <mergeCell ref="T33:U33"/>
    <mergeCell ref="AL32:AM32"/>
    <mergeCell ref="AN32:AO32"/>
    <mergeCell ref="H35:I35"/>
    <mergeCell ref="J35:K35"/>
    <mergeCell ref="L35:M35"/>
    <mergeCell ref="N35:O35"/>
    <mergeCell ref="V34:W34"/>
    <mergeCell ref="L32:M32"/>
    <mergeCell ref="N32:O32"/>
    <mergeCell ref="H33:I33"/>
    <mergeCell ref="J33:K33"/>
    <mergeCell ref="L33:M33"/>
    <mergeCell ref="N33:O33"/>
    <mergeCell ref="P33:S33"/>
    <mergeCell ref="H32:I32"/>
    <mergeCell ref="T32:U32"/>
    <mergeCell ref="AC18:AF18"/>
    <mergeCell ref="AD28:AO28"/>
    <mergeCell ref="V31:W31"/>
    <mergeCell ref="P31:S31"/>
    <mergeCell ref="J31:K31"/>
    <mergeCell ref="L31:M31"/>
    <mergeCell ref="N31:O31"/>
    <mergeCell ref="AN31:AO31"/>
    <mergeCell ref="AD31:AI31"/>
    <mergeCell ref="T31:U31"/>
    <mergeCell ref="P29:S30"/>
    <mergeCell ref="T29:U30"/>
    <mergeCell ref="G18:J18"/>
    <mergeCell ref="K18:N18"/>
    <mergeCell ref="AN29:AO30"/>
    <mergeCell ref="AK18:AN18"/>
    <mergeCell ref="V29:W30"/>
    <mergeCell ref="AD29:AI30"/>
    <mergeCell ref="AJ29:AK30"/>
    <mergeCell ref="R4:AT4"/>
    <mergeCell ref="R5:AT5"/>
    <mergeCell ref="R7:AT7"/>
    <mergeCell ref="BA9:BI10"/>
    <mergeCell ref="F17:BF17"/>
    <mergeCell ref="H29:I30"/>
    <mergeCell ref="J29:K30"/>
    <mergeCell ref="L29:M30"/>
    <mergeCell ref="N29:O30"/>
    <mergeCell ref="O18:S18"/>
    <mergeCell ref="F18:F19"/>
    <mergeCell ref="BB13:BH13"/>
    <mergeCell ref="AT28:BF28"/>
    <mergeCell ref="AO18:AR18"/>
    <mergeCell ref="AS18:AV18"/>
    <mergeCell ref="AW18:BA18"/>
    <mergeCell ref="BB18:BF18"/>
    <mergeCell ref="T18:W18"/>
    <mergeCell ref="AG18:AJ18"/>
    <mergeCell ref="X18:AB18"/>
  </mergeCells>
  <pageMargins left="0.19685039370078741" right="0" top="0.19685039370078741" bottom="0.98425196850393704" header="0.51181102362204722" footer="0.51181102362204722"/>
  <pageSetup paperSize="8" scale="69" orientation="portrait" r:id="rId1"/>
  <headerFooter alignWithMargins="0"/>
  <colBreaks count="1" manualBreakCount="1">
    <brk id="61" min="1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view="pageBreakPreview" topLeftCell="C66" zoomScaleNormal="100" zoomScaleSheetLayoutView="100" workbookViewId="0">
      <selection activeCell="B28" sqref="B28"/>
    </sheetView>
  </sheetViews>
  <sheetFormatPr defaultRowHeight="13.2"/>
  <cols>
    <col min="1" max="1" width="6.33203125" customWidth="1"/>
    <col min="2" max="2" width="34.88671875" customWidth="1"/>
    <col min="3" max="3" width="5.33203125" customWidth="1"/>
    <col min="4" max="4" width="3.5546875" customWidth="1"/>
    <col min="5" max="5" width="3.88671875" customWidth="1"/>
    <col min="6" max="6" width="4.33203125" customWidth="1"/>
    <col min="7" max="7" width="8.33203125" customWidth="1"/>
    <col min="8" max="8" width="7" customWidth="1"/>
    <col min="9" max="9" width="6.6640625" customWidth="1"/>
    <col min="10" max="11" width="6.33203125" customWidth="1"/>
    <col min="12" max="12" width="5.5546875" customWidth="1"/>
    <col min="13" max="13" width="7" customWidth="1"/>
    <col min="14" max="14" width="5.109375" customWidth="1"/>
    <col min="15" max="15" width="6.44140625" customWidth="1"/>
    <col min="16" max="16" width="5.33203125" customWidth="1"/>
    <col min="17" max="17" width="5.5546875" customWidth="1"/>
    <col min="18" max="18" width="5.33203125" customWidth="1"/>
    <col min="19" max="19" width="5.6640625" customWidth="1"/>
    <col min="20" max="20" width="5.109375" customWidth="1"/>
    <col min="21" max="21" width="5.44140625" customWidth="1"/>
    <col min="22" max="22" width="4.88671875" customWidth="1"/>
    <col min="23" max="23" width="5.44140625" customWidth="1"/>
    <col min="24" max="24" width="4.88671875" customWidth="1"/>
    <col min="25" max="25" width="5.33203125" customWidth="1"/>
    <col min="26" max="26" width="5" customWidth="1"/>
    <col min="27" max="27" width="5.88671875" customWidth="1"/>
    <col min="28" max="28" width="5.5546875" customWidth="1"/>
    <col min="29" max="29" width="6.33203125" customWidth="1"/>
    <col min="30" max="30" width="9.109375" customWidth="1"/>
    <col min="31" max="31" width="7.5546875" customWidth="1"/>
    <col min="32" max="32" width="8.6640625" customWidth="1"/>
    <col min="34" max="34" width="15" customWidth="1"/>
  </cols>
  <sheetData>
    <row r="1" spans="1:32" ht="165.75" customHeight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6"/>
      <c r="Z1" s="116"/>
      <c r="AA1" s="116"/>
      <c r="AB1" s="116"/>
      <c r="AC1" s="116"/>
      <c r="AD1" s="116"/>
    </row>
    <row r="2" spans="1:32" ht="142.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</row>
    <row r="3" spans="1:32" ht="242.4" customHeight="1">
      <c r="A3" s="117"/>
      <c r="B3" s="117"/>
      <c r="C3" s="117"/>
      <c r="D3" s="117"/>
      <c r="E3" s="117"/>
      <c r="F3" s="117"/>
      <c r="G3" s="416" t="s">
        <v>63</v>
      </c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118"/>
      <c r="S3" s="118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9"/>
      <c r="AF3" s="119"/>
    </row>
    <row r="4" spans="1:32" ht="28.95" customHeight="1">
      <c r="A4" s="417" t="s">
        <v>64</v>
      </c>
      <c r="B4" s="417" t="s">
        <v>181</v>
      </c>
      <c r="C4" s="418" t="s">
        <v>65</v>
      </c>
      <c r="D4" s="419"/>
      <c r="E4" s="419"/>
      <c r="F4" s="420"/>
      <c r="G4" s="410" t="s">
        <v>66</v>
      </c>
      <c r="H4" s="407" t="s">
        <v>67</v>
      </c>
      <c r="I4" s="408"/>
      <c r="J4" s="408"/>
      <c r="K4" s="408"/>
      <c r="L4" s="408"/>
      <c r="M4" s="409"/>
      <c r="N4" s="407" t="s">
        <v>61</v>
      </c>
      <c r="O4" s="408"/>
      <c r="P4" s="408"/>
      <c r="Q4" s="408"/>
      <c r="R4" s="407" t="s">
        <v>68</v>
      </c>
      <c r="S4" s="408"/>
      <c r="T4" s="408"/>
      <c r="U4" s="408"/>
      <c r="V4" s="407" t="s">
        <v>69</v>
      </c>
      <c r="W4" s="408"/>
      <c r="X4" s="408"/>
      <c r="Y4" s="409"/>
      <c r="Z4" s="407" t="s">
        <v>70</v>
      </c>
      <c r="AA4" s="408"/>
      <c r="AB4" s="408"/>
      <c r="AC4" s="409"/>
      <c r="AD4" s="425" t="s">
        <v>71</v>
      </c>
      <c r="AE4" s="119"/>
      <c r="AF4" s="119"/>
    </row>
    <row r="5" spans="1:32" ht="15" customHeight="1">
      <c r="A5" s="417"/>
      <c r="B5" s="417"/>
      <c r="C5" s="410" t="s">
        <v>72</v>
      </c>
      <c r="D5" s="410" t="s">
        <v>73</v>
      </c>
      <c r="E5" s="431" t="s">
        <v>74</v>
      </c>
      <c r="F5" s="432"/>
      <c r="G5" s="411"/>
      <c r="H5" s="433" t="s">
        <v>75</v>
      </c>
      <c r="I5" s="427" t="s">
        <v>76</v>
      </c>
      <c r="J5" s="427"/>
      <c r="K5" s="427"/>
      <c r="L5" s="427"/>
      <c r="M5" s="426" t="s">
        <v>77</v>
      </c>
      <c r="N5" s="407" t="s">
        <v>78</v>
      </c>
      <c r="O5" s="409"/>
      <c r="P5" s="407" t="s">
        <v>79</v>
      </c>
      <c r="Q5" s="409"/>
      <c r="R5" s="407" t="s">
        <v>80</v>
      </c>
      <c r="S5" s="409"/>
      <c r="T5" s="407" t="s">
        <v>81</v>
      </c>
      <c r="U5" s="409"/>
      <c r="V5" s="407" t="s">
        <v>82</v>
      </c>
      <c r="W5" s="409"/>
      <c r="X5" s="407" t="s">
        <v>83</v>
      </c>
      <c r="Y5" s="409"/>
      <c r="Z5" s="407" t="s">
        <v>84</v>
      </c>
      <c r="AA5" s="409"/>
      <c r="AB5" s="407" t="s">
        <v>85</v>
      </c>
      <c r="AC5" s="409"/>
      <c r="AD5" s="425"/>
      <c r="AE5" s="119"/>
      <c r="AF5" s="119"/>
    </row>
    <row r="6" spans="1:32" ht="16.5" customHeight="1">
      <c r="A6" s="417"/>
      <c r="B6" s="417"/>
      <c r="C6" s="411"/>
      <c r="D6" s="411"/>
      <c r="E6" s="426" t="s">
        <v>86</v>
      </c>
      <c r="F6" s="426" t="s">
        <v>87</v>
      </c>
      <c r="G6" s="411"/>
      <c r="H6" s="434"/>
      <c r="I6" s="425" t="s">
        <v>88</v>
      </c>
      <c r="J6" s="427" t="s">
        <v>89</v>
      </c>
      <c r="K6" s="427"/>
      <c r="L6" s="427"/>
      <c r="M6" s="426"/>
      <c r="N6" s="407" t="s">
        <v>90</v>
      </c>
      <c r="O6" s="409"/>
      <c r="P6" s="407" t="s">
        <v>90</v>
      </c>
      <c r="Q6" s="409"/>
      <c r="R6" s="407" t="s">
        <v>90</v>
      </c>
      <c r="S6" s="409"/>
      <c r="T6" s="407" t="s">
        <v>90</v>
      </c>
      <c r="U6" s="409"/>
      <c r="V6" s="407" t="s">
        <v>90</v>
      </c>
      <c r="W6" s="409"/>
      <c r="X6" s="407" t="s">
        <v>91</v>
      </c>
      <c r="Y6" s="409"/>
      <c r="Z6" s="407" t="s">
        <v>90</v>
      </c>
      <c r="AA6" s="409"/>
      <c r="AB6" s="407" t="s">
        <v>92</v>
      </c>
      <c r="AC6" s="409"/>
      <c r="AD6" s="425"/>
      <c r="AE6" s="119"/>
      <c r="AF6" s="119"/>
    </row>
    <row r="7" spans="1:32" ht="84.75" customHeight="1">
      <c r="A7" s="417"/>
      <c r="B7" s="417"/>
      <c r="C7" s="412"/>
      <c r="D7" s="412"/>
      <c r="E7" s="426"/>
      <c r="F7" s="426"/>
      <c r="G7" s="412"/>
      <c r="H7" s="435"/>
      <c r="I7" s="425"/>
      <c r="J7" s="120" t="s">
        <v>93</v>
      </c>
      <c r="K7" s="120" t="s">
        <v>94</v>
      </c>
      <c r="L7" s="120" t="s">
        <v>95</v>
      </c>
      <c r="M7" s="426"/>
      <c r="N7" s="121" t="s">
        <v>96</v>
      </c>
      <c r="O7" s="121" t="s">
        <v>97</v>
      </c>
      <c r="P7" s="121" t="s">
        <v>96</v>
      </c>
      <c r="Q7" s="121" t="s">
        <v>97</v>
      </c>
      <c r="R7" s="121" t="s">
        <v>96</v>
      </c>
      <c r="S7" s="121" t="s">
        <v>97</v>
      </c>
      <c r="T7" s="121" t="s">
        <v>96</v>
      </c>
      <c r="U7" s="121" t="s">
        <v>97</v>
      </c>
      <c r="V7" s="121" t="s">
        <v>96</v>
      </c>
      <c r="W7" s="121" t="s">
        <v>97</v>
      </c>
      <c r="X7" s="121" t="s">
        <v>96</v>
      </c>
      <c r="Y7" s="121" t="s">
        <v>97</v>
      </c>
      <c r="Z7" s="121" t="s">
        <v>96</v>
      </c>
      <c r="AA7" s="121" t="s">
        <v>97</v>
      </c>
      <c r="AB7" s="121" t="s">
        <v>96</v>
      </c>
      <c r="AC7" s="121" t="s">
        <v>97</v>
      </c>
      <c r="AD7" s="425"/>
      <c r="AE7" s="119"/>
      <c r="AF7" s="119"/>
    </row>
    <row r="8" spans="1:32">
      <c r="A8" s="122">
        <v>1</v>
      </c>
      <c r="B8" s="122">
        <v>2</v>
      </c>
      <c r="C8" s="122">
        <v>3</v>
      </c>
      <c r="D8" s="122">
        <v>4</v>
      </c>
      <c r="E8" s="122">
        <v>5</v>
      </c>
      <c r="F8" s="122">
        <v>6</v>
      </c>
      <c r="G8" s="122">
        <v>7</v>
      </c>
      <c r="H8" s="122">
        <v>8</v>
      </c>
      <c r="I8" s="122">
        <v>9</v>
      </c>
      <c r="J8" s="122">
        <v>10</v>
      </c>
      <c r="K8" s="122">
        <v>11</v>
      </c>
      <c r="L8" s="122">
        <v>12</v>
      </c>
      <c r="M8" s="122">
        <v>13</v>
      </c>
      <c r="N8" s="122">
        <v>14</v>
      </c>
      <c r="O8" s="122">
        <v>15</v>
      </c>
      <c r="P8" s="122">
        <v>16</v>
      </c>
      <c r="Q8" s="122">
        <v>17</v>
      </c>
      <c r="R8" s="122">
        <v>18</v>
      </c>
      <c r="S8" s="122">
        <v>19</v>
      </c>
      <c r="T8" s="122">
        <v>20</v>
      </c>
      <c r="U8" s="122">
        <v>21</v>
      </c>
      <c r="V8" s="122">
        <v>22</v>
      </c>
      <c r="W8" s="122">
        <v>23</v>
      </c>
      <c r="X8" s="122">
        <v>24</v>
      </c>
      <c r="Y8" s="122">
        <v>25</v>
      </c>
      <c r="Z8" s="122">
        <v>26</v>
      </c>
      <c r="AA8" s="122">
        <v>27</v>
      </c>
      <c r="AB8" s="123">
        <v>28</v>
      </c>
      <c r="AC8" s="123">
        <v>29</v>
      </c>
      <c r="AD8" s="123">
        <v>30</v>
      </c>
      <c r="AE8" s="119"/>
      <c r="AF8" s="119"/>
    </row>
    <row r="9" spans="1:32" ht="23.25" customHeight="1">
      <c r="A9" s="158"/>
      <c r="B9" s="413" t="s">
        <v>132</v>
      </c>
      <c r="C9" s="414"/>
      <c r="D9" s="414"/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4"/>
      <c r="U9" s="414"/>
      <c r="V9" s="414"/>
      <c r="W9" s="414"/>
      <c r="X9" s="414"/>
      <c r="Y9" s="414"/>
      <c r="Z9" s="414"/>
      <c r="AA9" s="414"/>
      <c r="AB9" s="414"/>
      <c r="AC9" s="415"/>
      <c r="AD9" s="124"/>
      <c r="AE9" s="119"/>
      <c r="AF9" s="119"/>
    </row>
    <row r="10" spans="1:32" ht="23.25" customHeight="1">
      <c r="A10" s="158"/>
      <c r="B10" s="413" t="s">
        <v>177</v>
      </c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4"/>
      <c r="U10" s="414"/>
      <c r="V10" s="414"/>
      <c r="W10" s="414"/>
      <c r="X10" s="414"/>
      <c r="Y10" s="414"/>
      <c r="Z10" s="414"/>
      <c r="AA10" s="414"/>
      <c r="AB10" s="414"/>
      <c r="AC10" s="415"/>
      <c r="AD10" s="124"/>
      <c r="AE10" s="119"/>
      <c r="AF10" s="119"/>
    </row>
    <row r="11" spans="1:32" s="233" customFormat="1" ht="19.95" customHeight="1">
      <c r="A11" s="225" t="s">
        <v>146</v>
      </c>
      <c r="B11" s="226" t="s">
        <v>123</v>
      </c>
      <c r="C11" s="227"/>
      <c r="D11" s="227">
        <v>1</v>
      </c>
      <c r="E11" s="227"/>
      <c r="F11" s="227"/>
      <c r="G11" s="227">
        <v>3</v>
      </c>
      <c r="H11" s="227">
        <f>G11*30</f>
        <v>90</v>
      </c>
      <c r="I11" s="227">
        <f>J11+K11+L11</f>
        <v>45</v>
      </c>
      <c r="J11" s="227">
        <v>27</v>
      </c>
      <c r="K11" s="227"/>
      <c r="L11" s="227">
        <v>18</v>
      </c>
      <c r="M11" s="228">
        <f>H11-I11</f>
        <v>45</v>
      </c>
      <c r="N11" s="229">
        <v>3</v>
      </c>
      <c r="O11" s="230">
        <v>45</v>
      </c>
      <c r="P11" s="230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 t="s">
        <v>98</v>
      </c>
      <c r="AE11" s="232">
        <f>AB11+Z11+X11+V11+T11+R11+P11+N11</f>
        <v>3</v>
      </c>
      <c r="AF11" s="232">
        <f>AC11+AA11+Y11+W11+U11+S11+Q11+O11</f>
        <v>45</v>
      </c>
    </row>
    <row r="12" spans="1:32" s="233" customFormat="1" ht="19.5" customHeight="1">
      <c r="A12" s="231" t="s">
        <v>147</v>
      </c>
      <c r="B12" s="234" t="s">
        <v>99</v>
      </c>
      <c r="C12" s="227"/>
      <c r="D12" s="227">
        <v>3</v>
      </c>
      <c r="E12" s="227"/>
      <c r="F12" s="227"/>
      <c r="G12" s="227">
        <v>3</v>
      </c>
      <c r="H12" s="227">
        <f t="shared" ref="H12:H20" si="0">G12*30</f>
        <v>90</v>
      </c>
      <c r="I12" s="227">
        <f t="shared" ref="I12:I20" si="1">J12+K12+L12</f>
        <v>45</v>
      </c>
      <c r="J12" s="227">
        <v>27</v>
      </c>
      <c r="K12" s="227"/>
      <c r="L12" s="227">
        <v>18</v>
      </c>
      <c r="M12" s="228">
        <f t="shared" ref="M12:M20" si="2">H12-I12</f>
        <v>45</v>
      </c>
      <c r="N12" s="235"/>
      <c r="O12" s="236"/>
      <c r="P12" s="227"/>
      <c r="Q12" s="227"/>
      <c r="R12" s="227">
        <v>3</v>
      </c>
      <c r="S12" s="227">
        <v>45</v>
      </c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 t="s">
        <v>100</v>
      </c>
      <c r="AE12" s="232">
        <f t="shared" ref="AE12:AF20" si="3">AB12+Z12+X12+V12+T12+R12+P12+N12</f>
        <v>3</v>
      </c>
      <c r="AF12" s="232">
        <f t="shared" si="3"/>
        <v>45</v>
      </c>
    </row>
    <row r="13" spans="1:32" s="233" customFormat="1" ht="18" customHeight="1">
      <c r="A13" s="231" t="s">
        <v>148</v>
      </c>
      <c r="B13" s="226" t="s">
        <v>101</v>
      </c>
      <c r="C13" s="227"/>
      <c r="D13" s="227">
        <v>5</v>
      </c>
      <c r="E13" s="227"/>
      <c r="F13" s="227"/>
      <c r="G13" s="249">
        <v>3</v>
      </c>
      <c r="H13" s="227">
        <f t="shared" si="0"/>
        <v>90</v>
      </c>
      <c r="I13" s="227">
        <f t="shared" si="1"/>
        <v>36</v>
      </c>
      <c r="J13" s="227">
        <v>18</v>
      </c>
      <c r="K13" s="227"/>
      <c r="L13" s="227">
        <v>18</v>
      </c>
      <c r="M13" s="228">
        <f t="shared" si="2"/>
        <v>54</v>
      </c>
      <c r="N13" s="235"/>
      <c r="O13" s="236"/>
      <c r="P13" s="227"/>
      <c r="Q13" s="227"/>
      <c r="R13" s="227"/>
      <c r="S13" s="227"/>
      <c r="T13" s="227"/>
      <c r="U13" s="227"/>
      <c r="V13" s="227">
        <v>3</v>
      </c>
      <c r="W13" s="227">
        <v>36</v>
      </c>
      <c r="X13" s="227"/>
      <c r="Y13" s="227"/>
      <c r="Z13" s="227"/>
      <c r="AA13" s="227"/>
      <c r="AB13" s="227"/>
      <c r="AC13" s="227"/>
      <c r="AD13" s="227" t="s">
        <v>98</v>
      </c>
      <c r="AE13" s="232">
        <f t="shared" si="3"/>
        <v>3</v>
      </c>
      <c r="AF13" s="232">
        <f t="shared" si="3"/>
        <v>36</v>
      </c>
    </row>
    <row r="14" spans="1:32" s="233" customFormat="1" ht="28.2" customHeight="1">
      <c r="A14" s="237" t="s">
        <v>149</v>
      </c>
      <c r="B14" s="238" t="s">
        <v>102</v>
      </c>
      <c r="C14" s="227"/>
      <c r="D14" s="227">
        <v>2</v>
      </c>
      <c r="E14" s="227"/>
      <c r="F14" s="227"/>
      <c r="G14" s="227">
        <v>3</v>
      </c>
      <c r="H14" s="227">
        <f t="shared" si="0"/>
        <v>90</v>
      </c>
      <c r="I14" s="227">
        <f t="shared" si="1"/>
        <v>36</v>
      </c>
      <c r="J14" s="227"/>
      <c r="K14" s="227"/>
      <c r="L14" s="227">
        <v>36</v>
      </c>
      <c r="M14" s="228">
        <f t="shared" si="2"/>
        <v>54</v>
      </c>
      <c r="N14" s="239"/>
      <c r="O14" s="230"/>
      <c r="P14" s="227">
        <v>3</v>
      </c>
      <c r="Q14" s="227">
        <v>36</v>
      </c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 t="s">
        <v>103</v>
      </c>
      <c r="AE14" s="232">
        <f t="shared" si="3"/>
        <v>3</v>
      </c>
      <c r="AF14" s="232">
        <f t="shared" si="3"/>
        <v>36</v>
      </c>
    </row>
    <row r="15" spans="1:32" s="233" customFormat="1" ht="29.25" customHeight="1">
      <c r="A15" s="231" t="s">
        <v>150</v>
      </c>
      <c r="B15" s="238" t="s">
        <v>104</v>
      </c>
      <c r="C15" s="227"/>
      <c r="D15" s="240">
        <v>4</v>
      </c>
      <c r="E15" s="227"/>
      <c r="F15" s="227"/>
      <c r="G15" s="227">
        <f>N15+P15+R15+T15</f>
        <v>8</v>
      </c>
      <c r="H15" s="227">
        <f t="shared" si="0"/>
        <v>240</v>
      </c>
      <c r="I15" s="227">
        <f t="shared" si="1"/>
        <v>144</v>
      </c>
      <c r="J15" s="227"/>
      <c r="K15" s="227"/>
      <c r="L15" s="227">
        <f>U15+W15+Y15+AA15+AC15+S15+Q15+O15</f>
        <v>144</v>
      </c>
      <c r="M15" s="228">
        <f t="shared" si="2"/>
        <v>96</v>
      </c>
      <c r="N15" s="229">
        <v>2</v>
      </c>
      <c r="O15" s="227">
        <v>36</v>
      </c>
      <c r="P15" s="227">
        <v>2</v>
      </c>
      <c r="Q15" s="227">
        <v>36</v>
      </c>
      <c r="R15" s="227">
        <v>2</v>
      </c>
      <c r="S15" s="227">
        <v>36</v>
      </c>
      <c r="T15" s="227">
        <v>2</v>
      </c>
      <c r="U15" s="227">
        <v>36</v>
      </c>
      <c r="V15" s="227"/>
      <c r="W15" s="227"/>
      <c r="X15" s="227"/>
      <c r="Y15" s="227"/>
      <c r="Z15" s="227"/>
      <c r="AA15" s="227"/>
      <c r="AB15" s="227"/>
      <c r="AC15" s="227"/>
      <c r="AD15" s="227" t="s">
        <v>105</v>
      </c>
      <c r="AE15" s="232">
        <f t="shared" si="3"/>
        <v>8</v>
      </c>
      <c r="AF15" s="232">
        <f t="shared" si="3"/>
        <v>144</v>
      </c>
    </row>
    <row r="16" spans="1:32" s="233" customFormat="1" ht="21" customHeight="1">
      <c r="A16" s="231" t="s">
        <v>151</v>
      </c>
      <c r="B16" s="238" t="s">
        <v>215</v>
      </c>
      <c r="C16" s="227"/>
      <c r="D16" s="240">
        <v>1</v>
      </c>
      <c r="E16" s="227"/>
      <c r="F16" s="227"/>
      <c r="G16" s="227">
        <f>N16+P16+R16+T16</f>
        <v>3</v>
      </c>
      <c r="H16" s="227">
        <f t="shared" si="0"/>
        <v>90</v>
      </c>
      <c r="I16" s="227">
        <f t="shared" si="1"/>
        <v>36</v>
      </c>
      <c r="J16" s="227">
        <v>18</v>
      </c>
      <c r="K16" s="227"/>
      <c r="L16" s="227">
        <v>18</v>
      </c>
      <c r="M16" s="228">
        <f t="shared" si="2"/>
        <v>54</v>
      </c>
      <c r="N16" s="229">
        <v>3</v>
      </c>
      <c r="O16" s="227">
        <v>36</v>
      </c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 t="s">
        <v>100</v>
      </c>
      <c r="AE16" s="232">
        <f t="shared" si="3"/>
        <v>3</v>
      </c>
      <c r="AF16" s="232">
        <f t="shared" si="3"/>
        <v>36</v>
      </c>
    </row>
    <row r="17" spans="1:32" s="233" customFormat="1" ht="19.5" customHeight="1">
      <c r="A17" s="227" t="s">
        <v>152</v>
      </c>
      <c r="B17" s="226" t="s">
        <v>108</v>
      </c>
      <c r="C17" s="227"/>
      <c r="D17" s="227">
        <v>6</v>
      </c>
      <c r="E17" s="227"/>
      <c r="F17" s="227"/>
      <c r="G17" s="227">
        <v>3</v>
      </c>
      <c r="H17" s="227">
        <f t="shared" si="0"/>
        <v>90</v>
      </c>
      <c r="I17" s="227">
        <f t="shared" si="1"/>
        <v>42</v>
      </c>
      <c r="J17" s="227">
        <v>18</v>
      </c>
      <c r="K17" s="227"/>
      <c r="L17" s="227">
        <v>24</v>
      </c>
      <c r="M17" s="228">
        <f t="shared" si="2"/>
        <v>48</v>
      </c>
      <c r="N17" s="229"/>
      <c r="O17" s="229"/>
      <c r="P17" s="227"/>
      <c r="Q17" s="227"/>
      <c r="R17" s="227"/>
      <c r="S17" s="227"/>
      <c r="T17" s="227"/>
      <c r="U17" s="227"/>
      <c r="V17" s="227"/>
      <c r="W17" s="227"/>
      <c r="X17" s="125">
        <v>3</v>
      </c>
      <c r="Y17" s="125">
        <v>42</v>
      </c>
      <c r="Z17" s="241"/>
      <c r="AA17" s="242"/>
      <c r="AB17" s="241"/>
      <c r="AC17" s="242"/>
      <c r="AD17" s="227" t="s">
        <v>267</v>
      </c>
      <c r="AE17" s="232">
        <f t="shared" si="3"/>
        <v>3</v>
      </c>
      <c r="AF17" s="232">
        <f t="shared" si="3"/>
        <v>42</v>
      </c>
    </row>
    <row r="18" spans="1:32" s="233" customFormat="1" ht="27.6">
      <c r="A18" s="227" t="s">
        <v>153</v>
      </c>
      <c r="B18" s="243" t="s">
        <v>216</v>
      </c>
      <c r="C18" s="227"/>
      <c r="D18" s="227">
        <v>5</v>
      </c>
      <c r="E18" s="227"/>
      <c r="F18" s="227"/>
      <c r="G18" s="227">
        <v>3</v>
      </c>
      <c r="H18" s="227">
        <f t="shared" si="0"/>
        <v>90</v>
      </c>
      <c r="I18" s="227">
        <f t="shared" si="1"/>
        <v>36</v>
      </c>
      <c r="J18" s="227">
        <v>18</v>
      </c>
      <c r="K18" s="227"/>
      <c r="L18" s="227">
        <v>18</v>
      </c>
      <c r="M18" s="228">
        <f t="shared" si="2"/>
        <v>54</v>
      </c>
      <c r="N18" s="229"/>
      <c r="O18" s="229"/>
      <c r="P18" s="227"/>
      <c r="Q18" s="227"/>
      <c r="R18" s="227"/>
      <c r="S18" s="227"/>
      <c r="T18" s="227"/>
      <c r="U18" s="227"/>
      <c r="V18" s="227">
        <v>3</v>
      </c>
      <c r="W18" s="227">
        <v>36</v>
      </c>
      <c r="X18" s="227"/>
      <c r="Y18" s="227"/>
      <c r="Z18" s="227"/>
      <c r="AA18" s="227"/>
      <c r="AB18" s="227"/>
      <c r="AC18" s="227"/>
      <c r="AD18" s="227" t="s">
        <v>188</v>
      </c>
      <c r="AE18" s="232">
        <f t="shared" si="3"/>
        <v>3</v>
      </c>
      <c r="AF18" s="232">
        <f t="shared" si="3"/>
        <v>36</v>
      </c>
    </row>
    <row r="19" spans="1:32" s="233" customFormat="1" ht="27.6">
      <c r="A19" s="227" t="s">
        <v>154</v>
      </c>
      <c r="B19" s="280" t="s">
        <v>245</v>
      </c>
      <c r="C19" s="252"/>
      <c r="D19" s="252">
        <v>1</v>
      </c>
      <c r="E19" s="252"/>
      <c r="F19" s="252"/>
      <c r="G19" s="227">
        <v>3</v>
      </c>
      <c r="H19" s="227">
        <f>G19*30</f>
        <v>90</v>
      </c>
      <c r="I19" s="227">
        <f>J19+K19+L19</f>
        <v>36</v>
      </c>
      <c r="J19" s="227">
        <v>18</v>
      </c>
      <c r="K19" s="227">
        <v>18</v>
      </c>
      <c r="L19" s="227"/>
      <c r="M19" s="228">
        <f>H19-I19</f>
        <v>54</v>
      </c>
      <c r="N19" s="258">
        <v>3</v>
      </c>
      <c r="O19" s="258">
        <v>36</v>
      </c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83" t="s">
        <v>179</v>
      </c>
      <c r="AE19" s="232"/>
      <c r="AF19" s="232"/>
    </row>
    <row r="20" spans="1:32" s="233" customFormat="1" ht="17.25" customHeight="1">
      <c r="A20" s="227" t="s">
        <v>155</v>
      </c>
      <c r="B20" s="226" t="s">
        <v>106</v>
      </c>
      <c r="C20" s="227">
        <v>1.2</v>
      </c>
      <c r="D20" s="227"/>
      <c r="E20" s="227"/>
      <c r="F20" s="227"/>
      <c r="G20" s="227">
        <v>11</v>
      </c>
      <c r="H20" s="227">
        <f t="shared" si="0"/>
        <v>330</v>
      </c>
      <c r="I20" s="227">
        <f t="shared" si="1"/>
        <v>180</v>
      </c>
      <c r="J20" s="227">
        <v>90</v>
      </c>
      <c r="K20" s="227"/>
      <c r="L20" s="227">
        <v>90</v>
      </c>
      <c r="M20" s="228">
        <f t="shared" si="2"/>
        <v>150</v>
      </c>
      <c r="N20" s="244">
        <v>5</v>
      </c>
      <c r="O20" s="245">
        <v>90</v>
      </c>
      <c r="P20" s="245">
        <v>6</v>
      </c>
      <c r="Q20" s="245">
        <v>90</v>
      </c>
      <c r="R20" s="245"/>
      <c r="S20" s="245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 t="s">
        <v>107</v>
      </c>
      <c r="AE20" s="232">
        <f t="shared" si="3"/>
        <v>11</v>
      </c>
      <c r="AF20" s="232">
        <f t="shared" si="3"/>
        <v>180</v>
      </c>
    </row>
    <row r="21" spans="1:32" ht="18" customHeight="1">
      <c r="A21" s="160"/>
      <c r="B21" s="436" t="s">
        <v>62</v>
      </c>
      <c r="C21" s="437"/>
      <c r="D21" s="437"/>
      <c r="E21" s="437"/>
      <c r="F21" s="438"/>
      <c r="G21" s="176">
        <f t="shared" ref="G21:AC21" si="4">SUM(G11:G20)</f>
        <v>43</v>
      </c>
      <c r="H21" s="176">
        <f t="shared" si="4"/>
        <v>1290</v>
      </c>
      <c r="I21" s="176">
        <f t="shared" si="4"/>
        <v>636</v>
      </c>
      <c r="J21" s="176">
        <f t="shared" si="4"/>
        <v>234</v>
      </c>
      <c r="K21" s="176">
        <f t="shared" si="4"/>
        <v>18</v>
      </c>
      <c r="L21" s="176">
        <f t="shared" si="4"/>
        <v>384</v>
      </c>
      <c r="M21" s="176">
        <f t="shared" si="4"/>
        <v>654</v>
      </c>
      <c r="N21" s="176">
        <f t="shared" si="4"/>
        <v>16</v>
      </c>
      <c r="O21" s="176">
        <f t="shared" si="4"/>
        <v>243</v>
      </c>
      <c r="P21" s="176">
        <f t="shared" si="4"/>
        <v>11</v>
      </c>
      <c r="Q21" s="176">
        <f t="shared" si="4"/>
        <v>162</v>
      </c>
      <c r="R21" s="176">
        <f t="shared" si="4"/>
        <v>5</v>
      </c>
      <c r="S21" s="176">
        <f t="shared" si="4"/>
        <v>81</v>
      </c>
      <c r="T21" s="176">
        <f t="shared" si="4"/>
        <v>2</v>
      </c>
      <c r="U21" s="176">
        <f t="shared" si="4"/>
        <v>36</v>
      </c>
      <c r="V21" s="176">
        <f t="shared" si="4"/>
        <v>6</v>
      </c>
      <c r="W21" s="176">
        <f t="shared" si="4"/>
        <v>72</v>
      </c>
      <c r="X21" s="176">
        <f t="shared" si="4"/>
        <v>3</v>
      </c>
      <c r="Y21" s="176">
        <f t="shared" si="4"/>
        <v>42</v>
      </c>
      <c r="Z21" s="176">
        <f t="shared" si="4"/>
        <v>0</v>
      </c>
      <c r="AA21" s="176">
        <f t="shared" si="4"/>
        <v>0</v>
      </c>
      <c r="AB21" s="176">
        <f t="shared" si="4"/>
        <v>0</v>
      </c>
      <c r="AC21" s="176">
        <f t="shared" si="4"/>
        <v>0</v>
      </c>
      <c r="AD21" s="124"/>
      <c r="AE21" s="119" t="e">
        <f>AB21+#REF!+#REF!+#REF!+#REF!+#REF!+#REF!+#REF!</f>
        <v>#REF!</v>
      </c>
      <c r="AF21" s="119" t="e">
        <f>AC21+#REF!+#REF!+#REF!+#REF!+#REF!+#REF!+#REF!</f>
        <v>#REF!</v>
      </c>
    </row>
    <row r="22" spans="1:32" ht="22.95" customHeight="1">
      <c r="A22" s="160"/>
      <c r="B22" s="439" t="s">
        <v>178</v>
      </c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39"/>
      <c r="S22" s="439"/>
      <c r="T22" s="439"/>
      <c r="U22" s="439"/>
      <c r="V22" s="439"/>
      <c r="W22" s="439"/>
      <c r="X22" s="439"/>
      <c r="Y22" s="439"/>
      <c r="Z22" s="439"/>
      <c r="AA22" s="439"/>
      <c r="AB22" s="439"/>
      <c r="AC22" s="439"/>
      <c r="AD22" s="124"/>
      <c r="AE22" s="119"/>
      <c r="AF22" s="119"/>
    </row>
    <row r="23" spans="1:32" s="248" customFormat="1" ht="17.25" customHeight="1">
      <c r="A23" s="227" t="s">
        <v>156</v>
      </c>
      <c r="B23" s="226" t="s">
        <v>217</v>
      </c>
      <c r="C23" s="227">
        <v>4</v>
      </c>
      <c r="D23" s="227"/>
      <c r="E23" s="227"/>
      <c r="F23" s="246"/>
      <c r="G23" s="227">
        <v>4</v>
      </c>
      <c r="H23" s="227">
        <f t="shared" ref="H23:H50" si="5">G23*30</f>
        <v>120</v>
      </c>
      <c r="I23" s="227">
        <f t="shared" ref="I23:I50" si="6">J23+K23+L23</f>
        <v>72</v>
      </c>
      <c r="J23" s="227">
        <v>36</v>
      </c>
      <c r="K23" s="227"/>
      <c r="L23" s="227">
        <v>36</v>
      </c>
      <c r="M23" s="228">
        <f t="shared" ref="M23:M50" si="7">H23-I23</f>
        <v>48</v>
      </c>
      <c r="N23" s="244"/>
      <c r="O23" s="245"/>
      <c r="P23" s="245"/>
      <c r="Q23" s="245"/>
      <c r="R23" s="245"/>
      <c r="S23" s="245"/>
      <c r="T23" s="245">
        <v>4</v>
      </c>
      <c r="U23" s="245">
        <v>72</v>
      </c>
      <c r="V23" s="227"/>
      <c r="W23" s="227"/>
      <c r="X23" s="227"/>
      <c r="Y23" s="227"/>
      <c r="Z23" s="227"/>
      <c r="AA23" s="227"/>
      <c r="AB23" s="227"/>
      <c r="AC23" s="227"/>
      <c r="AD23" s="227" t="s">
        <v>218</v>
      </c>
      <c r="AE23" s="247">
        <f t="shared" ref="AE23:AF38" si="8">AB23+Z23+X23+V23+T23+R23+P23+N23</f>
        <v>4</v>
      </c>
      <c r="AF23" s="247">
        <f t="shared" si="8"/>
        <v>72</v>
      </c>
    </row>
    <row r="24" spans="1:32" s="248" customFormat="1" ht="18" customHeight="1">
      <c r="A24" s="227" t="s">
        <v>157</v>
      </c>
      <c r="B24" s="226" t="s">
        <v>219</v>
      </c>
      <c r="C24" s="227">
        <v>1.2</v>
      </c>
      <c r="D24" s="227"/>
      <c r="E24" s="227"/>
      <c r="F24" s="227"/>
      <c r="G24" s="227">
        <v>8</v>
      </c>
      <c r="H24" s="227">
        <f t="shared" si="5"/>
        <v>240</v>
      </c>
      <c r="I24" s="227">
        <f t="shared" si="6"/>
        <v>162</v>
      </c>
      <c r="J24" s="227">
        <v>72</v>
      </c>
      <c r="K24" s="227">
        <v>72</v>
      </c>
      <c r="L24" s="227">
        <v>18</v>
      </c>
      <c r="M24" s="228">
        <f t="shared" si="7"/>
        <v>78</v>
      </c>
      <c r="N24" s="229">
        <v>4</v>
      </c>
      <c r="O24" s="229">
        <v>81</v>
      </c>
      <c r="P24" s="245">
        <v>4</v>
      </c>
      <c r="Q24" s="245">
        <v>81</v>
      </c>
      <c r="R24" s="245"/>
      <c r="S24" s="245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 t="s">
        <v>220</v>
      </c>
      <c r="AE24" s="247">
        <f t="shared" si="8"/>
        <v>8</v>
      </c>
      <c r="AF24" s="247">
        <f t="shared" si="8"/>
        <v>162</v>
      </c>
    </row>
    <row r="25" spans="1:32" s="248" customFormat="1" ht="18" customHeight="1">
      <c r="A25" s="227" t="s">
        <v>158</v>
      </c>
      <c r="B25" s="226" t="s">
        <v>221</v>
      </c>
      <c r="C25" s="227">
        <v>1</v>
      </c>
      <c r="D25" s="227"/>
      <c r="E25" s="227"/>
      <c r="F25" s="227"/>
      <c r="G25" s="227">
        <v>3</v>
      </c>
      <c r="H25" s="227">
        <f t="shared" si="5"/>
        <v>90</v>
      </c>
      <c r="I25" s="227">
        <f t="shared" si="6"/>
        <v>45</v>
      </c>
      <c r="J25" s="227">
        <v>27</v>
      </c>
      <c r="K25" s="227"/>
      <c r="L25" s="227">
        <v>18</v>
      </c>
      <c r="M25" s="228">
        <f t="shared" si="7"/>
        <v>45</v>
      </c>
      <c r="N25" s="229">
        <v>3</v>
      </c>
      <c r="O25" s="227">
        <v>45</v>
      </c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 t="s">
        <v>218</v>
      </c>
      <c r="AE25" s="247">
        <f t="shared" si="8"/>
        <v>3</v>
      </c>
      <c r="AF25" s="247">
        <f t="shared" si="8"/>
        <v>45</v>
      </c>
    </row>
    <row r="26" spans="1:32" s="248" customFormat="1" ht="18" customHeight="1">
      <c r="A26" s="227" t="s">
        <v>159</v>
      </c>
      <c r="B26" s="226" t="s">
        <v>222</v>
      </c>
      <c r="C26" s="227">
        <v>2</v>
      </c>
      <c r="D26" s="227"/>
      <c r="E26" s="227"/>
      <c r="F26" s="227"/>
      <c r="G26" s="227">
        <v>3</v>
      </c>
      <c r="H26" s="227">
        <f t="shared" si="5"/>
        <v>90</v>
      </c>
      <c r="I26" s="227">
        <f t="shared" si="6"/>
        <v>54</v>
      </c>
      <c r="J26" s="227">
        <v>36</v>
      </c>
      <c r="K26" s="227"/>
      <c r="L26" s="227">
        <v>18</v>
      </c>
      <c r="M26" s="228">
        <f t="shared" si="7"/>
        <v>36</v>
      </c>
      <c r="N26" s="229"/>
      <c r="O26" s="227"/>
      <c r="P26" s="227">
        <v>3</v>
      </c>
      <c r="Q26" s="227">
        <v>54</v>
      </c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 t="s">
        <v>109</v>
      </c>
      <c r="AE26" s="247">
        <f t="shared" si="8"/>
        <v>3</v>
      </c>
      <c r="AF26" s="247">
        <f t="shared" si="8"/>
        <v>54</v>
      </c>
    </row>
    <row r="27" spans="1:32" s="248" customFormat="1" ht="18" customHeight="1">
      <c r="A27" s="227" t="s">
        <v>160</v>
      </c>
      <c r="B27" s="336" t="s">
        <v>223</v>
      </c>
      <c r="C27" s="227">
        <v>2</v>
      </c>
      <c r="D27" s="227"/>
      <c r="E27" s="227"/>
      <c r="F27" s="227"/>
      <c r="G27" s="227">
        <v>3</v>
      </c>
      <c r="H27" s="227">
        <f t="shared" si="5"/>
        <v>90</v>
      </c>
      <c r="I27" s="227">
        <f t="shared" si="6"/>
        <v>54</v>
      </c>
      <c r="J27" s="227">
        <v>36</v>
      </c>
      <c r="K27" s="227"/>
      <c r="L27" s="227">
        <v>18</v>
      </c>
      <c r="M27" s="228">
        <f t="shared" si="7"/>
        <v>36</v>
      </c>
      <c r="N27" s="229"/>
      <c r="O27" s="227"/>
      <c r="P27" s="227">
        <v>3</v>
      </c>
      <c r="Q27" s="227">
        <v>54</v>
      </c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 t="s">
        <v>224</v>
      </c>
      <c r="AE27" s="247">
        <f t="shared" si="8"/>
        <v>3</v>
      </c>
      <c r="AF27" s="247">
        <f t="shared" si="8"/>
        <v>54</v>
      </c>
    </row>
    <row r="28" spans="1:32" s="248" customFormat="1" ht="27.75" customHeight="1">
      <c r="A28" s="227" t="s">
        <v>161</v>
      </c>
      <c r="B28" s="337" t="s">
        <v>271</v>
      </c>
      <c r="C28" s="227">
        <v>3</v>
      </c>
      <c r="D28" s="227"/>
      <c r="E28" s="227"/>
      <c r="F28" s="227"/>
      <c r="G28" s="227">
        <v>4</v>
      </c>
      <c r="H28" s="227">
        <f t="shared" si="5"/>
        <v>120</v>
      </c>
      <c r="I28" s="227">
        <f>J28+K28+L28</f>
        <v>72</v>
      </c>
      <c r="J28" s="227">
        <v>36</v>
      </c>
      <c r="K28" s="227"/>
      <c r="L28" s="227">
        <v>36</v>
      </c>
      <c r="M28" s="228">
        <f>H28-I28</f>
        <v>48</v>
      </c>
      <c r="N28" s="227"/>
      <c r="O28" s="227"/>
      <c r="P28" s="227"/>
      <c r="Q28" s="227"/>
      <c r="R28" s="227">
        <v>4</v>
      </c>
      <c r="S28" s="227">
        <v>72</v>
      </c>
      <c r="T28" s="227"/>
      <c r="U28" s="227"/>
      <c r="V28" s="227"/>
      <c r="W28" s="227"/>
      <c r="X28" s="227"/>
      <c r="Y28" s="227"/>
      <c r="Z28" s="249"/>
      <c r="AA28" s="227"/>
      <c r="AB28" s="249"/>
      <c r="AC28" s="227"/>
      <c r="AD28" s="227" t="s">
        <v>218</v>
      </c>
      <c r="AE28" s="247">
        <f t="shared" si="8"/>
        <v>4</v>
      </c>
      <c r="AF28" s="247">
        <f t="shared" si="8"/>
        <v>72</v>
      </c>
    </row>
    <row r="29" spans="1:32" s="248" customFormat="1" ht="16.2" customHeight="1">
      <c r="A29" s="227" t="s">
        <v>162</v>
      </c>
      <c r="B29" s="337" t="s">
        <v>225</v>
      </c>
      <c r="C29" s="227">
        <v>5</v>
      </c>
      <c r="D29" s="227"/>
      <c r="E29" s="227"/>
      <c r="F29" s="227"/>
      <c r="G29" s="227">
        <v>4</v>
      </c>
      <c r="H29" s="227">
        <f t="shared" si="5"/>
        <v>120</v>
      </c>
      <c r="I29" s="227">
        <f t="shared" si="6"/>
        <v>54</v>
      </c>
      <c r="J29" s="227">
        <v>36</v>
      </c>
      <c r="K29" s="227"/>
      <c r="L29" s="227">
        <v>18</v>
      </c>
      <c r="M29" s="228">
        <f t="shared" si="7"/>
        <v>66</v>
      </c>
      <c r="N29" s="229"/>
      <c r="O29" s="229"/>
      <c r="P29" s="249"/>
      <c r="Q29" s="227"/>
      <c r="R29" s="227"/>
      <c r="S29" s="227"/>
      <c r="T29" s="227"/>
      <c r="U29" s="227"/>
      <c r="V29" s="249">
        <v>4</v>
      </c>
      <c r="W29" s="227">
        <v>54</v>
      </c>
      <c r="X29" s="227"/>
      <c r="Y29" s="227"/>
      <c r="Z29" s="249"/>
      <c r="AA29" s="227"/>
      <c r="AB29" s="249"/>
      <c r="AC29" s="227"/>
      <c r="AD29" s="227" t="s">
        <v>109</v>
      </c>
      <c r="AE29" s="247">
        <f t="shared" si="8"/>
        <v>4</v>
      </c>
      <c r="AF29" s="247">
        <f t="shared" si="8"/>
        <v>54</v>
      </c>
    </row>
    <row r="30" spans="1:32" s="248" customFormat="1" ht="16.2" customHeight="1">
      <c r="A30" s="227" t="s">
        <v>163</v>
      </c>
      <c r="B30" s="337" t="s">
        <v>226</v>
      </c>
      <c r="C30" s="227">
        <v>7</v>
      </c>
      <c r="D30" s="227"/>
      <c r="E30" s="227"/>
      <c r="F30" s="227"/>
      <c r="G30" s="227">
        <v>5</v>
      </c>
      <c r="H30" s="227">
        <f t="shared" si="5"/>
        <v>150</v>
      </c>
      <c r="I30" s="227">
        <f t="shared" si="6"/>
        <v>81</v>
      </c>
      <c r="J30" s="227">
        <v>45</v>
      </c>
      <c r="K30" s="227"/>
      <c r="L30" s="227">
        <v>36</v>
      </c>
      <c r="M30" s="228">
        <f t="shared" si="7"/>
        <v>69</v>
      </c>
      <c r="N30" s="229"/>
      <c r="O30" s="229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49">
        <v>5</v>
      </c>
      <c r="AA30" s="227">
        <v>81</v>
      </c>
      <c r="AB30" s="249"/>
      <c r="AC30" s="227"/>
      <c r="AD30" s="227" t="s">
        <v>109</v>
      </c>
      <c r="AE30" s="247">
        <f t="shared" si="8"/>
        <v>5</v>
      </c>
      <c r="AF30" s="247">
        <f t="shared" si="8"/>
        <v>81</v>
      </c>
    </row>
    <row r="31" spans="1:32" s="248" customFormat="1" ht="16.2" customHeight="1">
      <c r="A31" s="227" t="s">
        <v>164</v>
      </c>
      <c r="B31" s="337" t="s">
        <v>227</v>
      </c>
      <c r="C31" s="227">
        <v>5</v>
      </c>
      <c r="D31" s="227"/>
      <c r="E31" s="227"/>
      <c r="F31" s="227"/>
      <c r="G31" s="227">
        <v>3</v>
      </c>
      <c r="H31" s="227">
        <f t="shared" si="5"/>
        <v>90</v>
      </c>
      <c r="I31" s="227">
        <f t="shared" si="6"/>
        <v>45</v>
      </c>
      <c r="J31" s="227">
        <v>27</v>
      </c>
      <c r="K31" s="227"/>
      <c r="L31" s="227">
        <v>18</v>
      </c>
      <c r="M31" s="228">
        <f t="shared" si="7"/>
        <v>45</v>
      </c>
      <c r="N31" s="229"/>
      <c r="O31" s="229"/>
      <c r="P31" s="227"/>
      <c r="Q31" s="227"/>
      <c r="R31" s="227"/>
      <c r="S31" s="227"/>
      <c r="T31" s="227"/>
      <c r="U31" s="227"/>
      <c r="V31" s="227">
        <v>3</v>
      </c>
      <c r="W31" s="227">
        <v>45</v>
      </c>
      <c r="X31" s="227"/>
      <c r="Y31" s="227"/>
      <c r="Z31" s="249"/>
      <c r="AA31" s="227"/>
      <c r="AB31" s="249"/>
      <c r="AC31" s="227"/>
      <c r="AD31" s="227" t="s">
        <v>220</v>
      </c>
      <c r="AE31" s="247">
        <f t="shared" si="8"/>
        <v>3</v>
      </c>
      <c r="AF31" s="247">
        <f t="shared" si="8"/>
        <v>45</v>
      </c>
    </row>
    <row r="32" spans="1:32" s="248" customFormat="1" ht="16.2" customHeight="1">
      <c r="A32" s="250" t="s">
        <v>165</v>
      </c>
      <c r="B32" s="337" t="s">
        <v>228</v>
      </c>
      <c r="C32" s="227">
        <v>4</v>
      </c>
      <c r="D32" s="227"/>
      <c r="E32" s="227"/>
      <c r="F32" s="227"/>
      <c r="G32" s="227">
        <v>4</v>
      </c>
      <c r="H32" s="227">
        <f t="shared" si="5"/>
        <v>120</v>
      </c>
      <c r="I32" s="227">
        <f t="shared" si="6"/>
        <v>63</v>
      </c>
      <c r="J32" s="227">
        <v>36</v>
      </c>
      <c r="K32" s="227"/>
      <c r="L32" s="227">
        <v>27</v>
      </c>
      <c r="M32" s="228">
        <f t="shared" si="7"/>
        <v>57</v>
      </c>
      <c r="N32" s="227"/>
      <c r="O32" s="227"/>
      <c r="P32" s="227"/>
      <c r="Q32" s="227"/>
      <c r="R32" s="227"/>
      <c r="S32" s="227"/>
      <c r="T32" s="227">
        <v>4</v>
      </c>
      <c r="U32" s="227">
        <v>63</v>
      </c>
      <c r="V32" s="227"/>
      <c r="W32" s="227"/>
      <c r="X32" s="227"/>
      <c r="Y32" s="227"/>
      <c r="Z32" s="249"/>
      <c r="AA32" s="227"/>
      <c r="AB32" s="249"/>
      <c r="AC32" s="227"/>
      <c r="AD32" s="227" t="s">
        <v>224</v>
      </c>
      <c r="AE32" s="247">
        <f t="shared" si="8"/>
        <v>4</v>
      </c>
      <c r="AF32" s="247">
        <f t="shared" si="8"/>
        <v>63</v>
      </c>
    </row>
    <row r="33" spans="1:32" s="248" customFormat="1" ht="18" customHeight="1">
      <c r="A33" s="251" t="s">
        <v>166</v>
      </c>
      <c r="B33" s="280" t="s">
        <v>229</v>
      </c>
      <c r="C33" s="227">
        <v>7</v>
      </c>
      <c r="D33" s="227"/>
      <c r="E33" s="227"/>
      <c r="F33" s="333"/>
      <c r="G33" s="227">
        <v>4</v>
      </c>
      <c r="H33" s="227">
        <f>G33*30</f>
        <v>120</v>
      </c>
      <c r="I33" s="227">
        <f>J33+K33+L33</f>
        <v>45</v>
      </c>
      <c r="J33" s="227">
        <v>27</v>
      </c>
      <c r="K33" s="227"/>
      <c r="L33" s="227">
        <v>18</v>
      </c>
      <c r="M33" s="228">
        <f>H33-I33</f>
        <v>75</v>
      </c>
      <c r="N33" s="229"/>
      <c r="O33" s="229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49">
        <v>4</v>
      </c>
      <c r="AA33" s="227">
        <v>45</v>
      </c>
      <c r="AB33" s="249"/>
      <c r="AC33" s="227"/>
      <c r="AD33" s="259" t="s">
        <v>224</v>
      </c>
      <c r="AE33" s="247">
        <f t="shared" si="8"/>
        <v>4</v>
      </c>
      <c r="AF33" s="247">
        <f t="shared" si="8"/>
        <v>45</v>
      </c>
    </row>
    <row r="34" spans="1:32" s="248" customFormat="1" ht="16.2" customHeight="1">
      <c r="A34" s="250" t="s">
        <v>180</v>
      </c>
      <c r="B34" s="337" t="s">
        <v>230</v>
      </c>
      <c r="C34" s="227">
        <v>4</v>
      </c>
      <c r="D34" s="227"/>
      <c r="E34" s="227"/>
      <c r="F34" s="227"/>
      <c r="G34" s="227">
        <v>4</v>
      </c>
      <c r="H34" s="227">
        <f>G34*30</f>
        <v>120</v>
      </c>
      <c r="I34" s="227">
        <f>J34+K34+L34</f>
        <v>72</v>
      </c>
      <c r="J34" s="227">
        <v>36</v>
      </c>
      <c r="K34" s="227"/>
      <c r="L34" s="227">
        <v>36</v>
      </c>
      <c r="M34" s="228">
        <f>H34-I34</f>
        <v>48</v>
      </c>
      <c r="N34" s="229"/>
      <c r="O34" s="229"/>
      <c r="P34" s="227"/>
      <c r="Q34" s="227"/>
      <c r="R34" s="227"/>
      <c r="S34" s="227"/>
      <c r="T34" s="227">
        <v>4</v>
      </c>
      <c r="U34" s="227">
        <v>72</v>
      </c>
      <c r="V34" s="227"/>
      <c r="W34" s="227"/>
      <c r="X34" s="227"/>
      <c r="Y34" s="227"/>
      <c r="Z34" s="249"/>
      <c r="AA34" s="227"/>
      <c r="AB34" s="249"/>
      <c r="AC34" s="227"/>
      <c r="AD34" s="227" t="s">
        <v>98</v>
      </c>
      <c r="AE34" s="247">
        <f t="shared" si="8"/>
        <v>4</v>
      </c>
      <c r="AF34" s="247">
        <f t="shared" si="8"/>
        <v>72</v>
      </c>
    </row>
    <row r="35" spans="1:32" s="248" customFormat="1" ht="18" customHeight="1">
      <c r="A35" s="227" t="s">
        <v>248</v>
      </c>
      <c r="B35" s="337" t="s">
        <v>270</v>
      </c>
      <c r="C35" s="227">
        <v>5</v>
      </c>
      <c r="D35" s="227"/>
      <c r="E35" s="227"/>
      <c r="F35" s="227"/>
      <c r="G35" s="227">
        <v>4</v>
      </c>
      <c r="H35" s="227">
        <f>G35*30</f>
        <v>120</v>
      </c>
      <c r="I35" s="227">
        <f>J35+K35+L35</f>
        <v>54</v>
      </c>
      <c r="J35" s="227">
        <v>36</v>
      </c>
      <c r="K35" s="227"/>
      <c r="L35" s="227">
        <v>18</v>
      </c>
      <c r="M35" s="228">
        <f>H35-I35</f>
        <v>66</v>
      </c>
      <c r="N35" s="229"/>
      <c r="O35" s="229"/>
      <c r="P35" s="227"/>
      <c r="Q35" s="227"/>
      <c r="R35" s="227"/>
      <c r="S35" s="227"/>
      <c r="T35" s="227"/>
      <c r="U35" s="227"/>
      <c r="V35" s="227">
        <v>4</v>
      </c>
      <c r="W35" s="227">
        <v>54</v>
      </c>
      <c r="X35" s="227"/>
      <c r="Y35" s="227"/>
      <c r="Z35" s="227"/>
      <c r="AA35" s="227"/>
      <c r="AB35" s="227"/>
      <c r="AC35" s="227"/>
      <c r="AD35" s="227" t="s">
        <v>218</v>
      </c>
      <c r="AE35" s="247">
        <f t="shared" si="8"/>
        <v>4</v>
      </c>
      <c r="AF35" s="247">
        <f t="shared" si="8"/>
        <v>54</v>
      </c>
    </row>
    <row r="36" spans="1:32" s="248" customFormat="1" ht="27" customHeight="1">
      <c r="A36" s="250" t="s">
        <v>233</v>
      </c>
      <c r="B36" s="337" t="s">
        <v>231</v>
      </c>
      <c r="C36" s="227">
        <v>7</v>
      </c>
      <c r="D36" s="227"/>
      <c r="E36" s="227"/>
      <c r="F36" s="227"/>
      <c r="G36" s="227">
        <v>3</v>
      </c>
      <c r="H36" s="227">
        <f t="shared" si="5"/>
        <v>90</v>
      </c>
      <c r="I36" s="227">
        <f t="shared" si="6"/>
        <v>45</v>
      </c>
      <c r="J36" s="227">
        <v>27</v>
      </c>
      <c r="K36" s="227"/>
      <c r="L36" s="227">
        <v>18</v>
      </c>
      <c r="M36" s="228">
        <f t="shared" si="7"/>
        <v>45</v>
      </c>
      <c r="N36" s="229"/>
      <c r="O36" s="229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>
        <v>3</v>
      </c>
      <c r="AA36" s="227">
        <v>45</v>
      </c>
      <c r="AB36" s="249"/>
      <c r="AC36" s="227"/>
      <c r="AD36" s="227" t="s">
        <v>109</v>
      </c>
      <c r="AE36" s="247">
        <f t="shared" si="8"/>
        <v>3</v>
      </c>
      <c r="AF36" s="247">
        <f t="shared" si="8"/>
        <v>45</v>
      </c>
    </row>
    <row r="37" spans="1:32" s="248" customFormat="1" ht="16.2" customHeight="1">
      <c r="A37" s="227" t="s">
        <v>249</v>
      </c>
      <c r="B37" s="337" t="s">
        <v>232</v>
      </c>
      <c r="C37" s="227">
        <v>3</v>
      </c>
      <c r="D37" s="227"/>
      <c r="E37" s="227"/>
      <c r="F37" s="227"/>
      <c r="G37" s="227">
        <v>3</v>
      </c>
      <c r="H37" s="227">
        <f>G37*30</f>
        <v>90</v>
      </c>
      <c r="I37" s="227">
        <f>J37+K37+L37</f>
        <v>54</v>
      </c>
      <c r="J37" s="227">
        <v>27</v>
      </c>
      <c r="K37" s="227"/>
      <c r="L37" s="227">
        <v>27</v>
      </c>
      <c r="M37" s="228">
        <f>H37-I37</f>
        <v>36</v>
      </c>
      <c r="N37" s="229"/>
      <c r="O37" s="229"/>
      <c r="P37" s="227"/>
      <c r="Q37" s="227"/>
      <c r="R37" s="252">
        <v>3</v>
      </c>
      <c r="S37" s="252">
        <v>54</v>
      </c>
      <c r="T37" s="227"/>
      <c r="U37" s="227"/>
      <c r="V37" s="227"/>
      <c r="W37" s="227"/>
      <c r="X37" s="227"/>
      <c r="Y37" s="227"/>
      <c r="Z37" s="249"/>
      <c r="AA37" s="227"/>
      <c r="AB37" s="249"/>
      <c r="AC37" s="227"/>
      <c r="AD37" s="227" t="s">
        <v>109</v>
      </c>
      <c r="AE37" s="247">
        <f t="shared" si="8"/>
        <v>3</v>
      </c>
      <c r="AF37" s="247">
        <f t="shared" si="8"/>
        <v>54</v>
      </c>
    </row>
    <row r="38" spans="1:32" s="248" customFormat="1" ht="13.8">
      <c r="A38" s="227" t="s">
        <v>235</v>
      </c>
      <c r="B38" s="338" t="s">
        <v>234</v>
      </c>
      <c r="C38" s="227">
        <v>2</v>
      </c>
      <c r="D38" s="227"/>
      <c r="E38" s="227"/>
      <c r="F38" s="227">
        <v>2</v>
      </c>
      <c r="G38" s="227">
        <v>5</v>
      </c>
      <c r="H38" s="227">
        <f t="shared" si="5"/>
        <v>150</v>
      </c>
      <c r="I38" s="227">
        <f t="shared" si="6"/>
        <v>72</v>
      </c>
      <c r="J38" s="227">
        <v>36</v>
      </c>
      <c r="K38" s="227"/>
      <c r="L38" s="227">
        <v>36</v>
      </c>
      <c r="M38" s="228">
        <f t="shared" si="7"/>
        <v>78</v>
      </c>
      <c r="N38" s="253"/>
      <c r="O38" s="253"/>
      <c r="P38" s="253">
        <v>5</v>
      </c>
      <c r="Q38" s="253">
        <v>72</v>
      </c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27" t="s">
        <v>224</v>
      </c>
      <c r="AE38" s="247">
        <f t="shared" si="8"/>
        <v>5</v>
      </c>
      <c r="AF38" s="247">
        <f t="shared" si="8"/>
        <v>72</v>
      </c>
    </row>
    <row r="39" spans="1:32" s="248" customFormat="1" ht="13.8">
      <c r="A39" s="227" t="s">
        <v>236</v>
      </c>
      <c r="B39" s="338" t="s">
        <v>272</v>
      </c>
      <c r="C39" s="227"/>
      <c r="D39" s="227">
        <v>5</v>
      </c>
      <c r="E39" s="227"/>
      <c r="F39" s="227"/>
      <c r="G39" s="227">
        <v>3</v>
      </c>
      <c r="H39" s="227">
        <f t="shared" si="5"/>
        <v>90</v>
      </c>
      <c r="I39" s="227">
        <f t="shared" si="6"/>
        <v>45</v>
      </c>
      <c r="J39" s="227">
        <v>18</v>
      </c>
      <c r="K39" s="227">
        <v>18</v>
      </c>
      <c r="L39" s="227">
        <v>9</v>
      </c>
      <c r="M39" s="228">
        <f t="shared" si="7"/>
        <v>45</v>
      </c>
      <c r="N39" s="253"/>
      <c r="O39" s="253"/>
      <c r="P39" s="253"/>
      <c r="Q39" s="253"/>
      <c r="R39" s="253"/>
      <c r="S39" s="253"/>
      <c r="T39" s="253"/>
      <c r="U39" s="253"/>
      <c r="V39" s="253">
        <v>3</v>
      </c>
      <c r="W39" s="253">
        <v>45</v>
      </c>
      <c r="X39" s="253"/>
      <c r="Y39" s="253"/>
      <c r="Z39" s="253"/>
      <c r="AA39" s="253"/>
      <c r="AB39" s="253"/>
      <c r="AC39" s="253"/>
      <c r="AD39" s="125" t="s">
        <v>220</v>
      </c>
      <c r="AE39" s="247">
        <f t="shared" ref="AE39:AF42" si="9">AB39+Z39+X39+V39+T39+R39+P39+N39</f>
        <v>3</v>
      </c>
      <c r="AF39" s="247">
        <f t="shared" si="9"/>
        <v>45</v>
      </c>
    </row>
    <row r="40" spans="1:32" s="248" customFormat="1" ht="13.8">
      <c r="A40" s="227" t="s">
        <v>237</v>
      </c>
      <c r="B40" s="234" t="s">
        <v>110</v>
      </c>
      <c r="C40" s="227"/>
      <c r="D40" s="227">
        <v>2</v>
      </c>
      <c r="E40" s="227"/>
      <c r="F40" s="227"/>
      <c r="G40" s="227">
        <v>4</v>
      </c>
      <c r="H40" s="227">
        <f>G40*30</f>
        <v>120</v>
      </c>
      <c r="I40" s="227">
        <f>J40+K40+L40</f>
        <v>45</v>
      </c>
      <c r="J40" s="227">
        <v>27</v>
      </c>
      <c r="K40" s="227"/>
      <c r="L40" s="227">
        <v>18</v>
      </c>
      <c r="M40" s="228">
        <f>H40-I40</f>
        <v>75</v>
      </c>
      <c r="N40" s="229"/>
      <c r="O40" s="229"/>
      <c r="P40" s="249">
        <v>4</v>
      </c>
      <c r="Q40" s="227">
        <v>45</v>
      </c>
      <c r="R40" s="227"/>
      <c r="S40" s="227"/>
      <c r="T40" s="241"/>
      <c r="U40" s="227"/>
      <c r="V40" s="227"/>
      <c r="W40" s="227"/>
      <c r="X40" s="227"/>
      <c r="Y40" s="227"/>
      <c r="Z40" s="241"/>
      <c r="AA40" s="227"/>
      <c r="AB40" s="227"/>
      <c r="AC40" s="229"/>
      <c r="AD40" s="243" t="s">
        <v>218</v>
      </c>
      <c r="AE40" s="247">
        <f>AB40+Z40+X40+V40+T40+R40+P40+N40</f>
        <v>4</v>
      </c>
      <c r="AF40" s="247">
        <f>AC40+AA40+Y40+W40+U40+S40+Q40+O40</f>
        <v>45</v>
      </c>
    </row>
    <row r="41" spans="1:32" s="248" customFormat="1" ht="16.5" customHeight="1">
      <c r="A41" s="251" t="s">
        <v>238</v>
      </c>
      <c r="B41" s="234" t="s">
        <v>111</v>
      </c>
      <c r="C41" s="227"/>
      <c r="D41" s="227">
        <v>1</v>
      </c>
      <c r="E41" s="227"/>
      <c r="F41" s="227"/>
      <c r="G41" s="227">
        <v>4</v>
      </c>
      <c r="H41" s="227">
        <f t="shared" si="5"/>
        <v>120</v>
      </c>
      <c r="I41" s="227">
        <f t="shared" si="6"/>
        <v>54</v>
      </c>
      <c r="J41" s="227">
        <v>27</v>
      </c>
      <c r="K41" s="227"/>
      <c r="L41" s="227">
        <v>27</v>
      </c>
      <c r="M41" s="228">
        <f t="shared" si="7"/>
        <v>66</v>
      </c>
      <c r="N41" s="229">
        <v>4</v>
      </c>
      <c r="O41" s="229">
        <v>54</v>
      </c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43" t="s">
        <v>224</v>
      </c>
      <c r="AE41" s="247">
        <f t="shared" si="9"/>
        <v>4</v>
      </c>
      <c r="AF41" s="247">
        <f t="shared" si="9"/>
        <v>54</v>
      </c>
    </row>
    <row r="42" spans="1:32" s="255" customFormat="1" ht="13.8">
      <c r="A42" s="251" t="s">
        <v>239</v>
      </c>
      <c r="B42" s="234" t="s">
        <v>258</v>
      </c>
      <c r="C42" s="227">
        <v>1</v>
      </c>
      <c r="D42" s="227"/>
      <c r="E42" s="227"/>
      <c r="F42" s="227"/>
      <c r="G42" s="227">
        <v>3</v>
      </c>
      <c r="H42" s="227">
        <f t="shared" si="5"/>
        <v>90</v>
      </c>
      <c r="I42" s="227">
        <f t="shared" si="6"/>
        <v>45</v>
      </c>
      <c r="J42" s="227">
        <v>27</v>
      </c>
      <c r="K42" s="227"/>
      <c r="L42" s="227">
        <v>18</v>
      </c>
      <c r="M42" s="228">
        <f t="shared" si="7"/>
        <v>45</v>
      </c>
      <c r="N42" s="229">
        <v>3</v>
      </c>
      <c r="O42" s="229">
        <v>45</v>
      </c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9"/>
      <c r="AD42" s="231" t="s">
        <v>109</v>
      </c>
      <c r="AE42" s="254">
        <f t="shared" si="9"/>
        <v>3</v>
      </c>
      <c r="AF42" s="254">
        <f t="shared" si="9"/>
        <v>45</v>
      </c>
    </row>
    <row r="43" spans="1:32" s="255" customFormat="1" ht="20.25" customHeight="1">
      <c r="A43" s="251" t="s">
        <v>240</v>
      </c>
      <c r="B43" s="238" t="s">
        <v>259</v>
      </c>
      <c r="C43" s="252">
        <v>8</v>
      </c>
      <c r="D43" s="252"/>
      <c r="E43" s="252"/>
      <c r="F43" s="252"/>
      <c r="G43" s="252">
        <v>3</v>
      </c>
      <c r="H43" s="227">
        <f t="shared" si="5"/>
        <v>90</v>
      </c>
      <c r="I43" s="256">
        <f t="shared" si="6"/>
        <v>54</v>
      </c>
      <c r="J43" s="252">
        <v>27</v>
      </c>
      <c r="K43" s="252"/>
      <c r="L43" s="252">
        <v>27</v>
      </c>
      <c r="M43" s="257">
        <f t="shared" si="7"/>
        <v>36</v>
      </c>
      <c r="N43" s="258"/>
      <c r="O43" s="258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>
        <v>3</v>
      </c>
      <c r="AC43" s="252">
        <v>54</v>
      </c>
      <c r="AD43" s="231" t="s">
        <v>109</v>
      </c>
      <c r="AE43" s="254"/>
      <c r="AF43" s="254"/>
    </row>
    <row r="44" spans="1:32" s="255" customFormat="1" ht="14.25" customHeight="1">
      <c r="A44" s="259" t="s">
        <v>241</v>
      </c>
      <c r="B44" s="238" t="s">
        <v>260</v>
      </c>
      <c r="C44" s="252">
        <v>6</v>
      </c>
      <c r="D44" s="252"/>
      <c r="E44" s="252"/>
      <c r="F44" s="252">
        <v>6</v>
      </c>
      <c r="G44" s="252">
        <v>5</v>
      </c>
      <c r="H44" s="227">
        <f t="shared" si="5"/>
        <v>150</v>
      </c>
      <c r="I44" s="256">
        <f t="shared" si="6"/>
        <v>72</v>
      </c>
      <c r="J44" s="252">
        <v>36</v>
      </c>
      <c r="K44" s="252"/>
      <c r="L44" s="252">
        <v>36</v>
      </c>
      <c r="M44" s="256">
        <f t="shared" si="7"/>
        <v>78</v>
      </c>
      <c r="N44" s="258"/>
      <c r="O44" s="258"/>
      <c r="P44" s="252"/>
      <c r="Q44" s="252"/>
      <c r="R44" s="252"/>
      <c r="S44" s="252"/>
      <c r="T44" s="252"/>
      <c r="U44" s="252"/>
      <c r="V44" s="252"/>
      <c r="W44" s="252"/>
      <c r="X44" s="252">
        <v>5</v>
      </c>
      <c r="Y44" s="252">
        <v>72</v>
      </c>
      <c r="Z44" s="252"/>
      <c r="AA44" s="252"/>
      <c r="AB44" s="252"/>
      <c r="AC44" s="252"/>
      <c r="AD44" s="231" t="s">
        <v>109</v>
      </c>
      <c r="AE44" s="254"/>
      <c r="AF44" s="254"/>
    </row>
    <row r="45" spans="1:32" s="255" customFormat="1" ht="13.8">
      <c r="A45" s="259" t="s">
        <v>250</v>
      </c>
      <c r="B45" s="279" t="s">
        <v>261</v>
      </c>
      <c r="C45" s="227">
        <v>8</v>
      </c>
      <c r="D45" s="227"/>
      <c r="E45" s="227"/>
      <c r="F45" s="227">
        <v>8</v>
      </c>
      <c r="G45" s="227">
        <v>5</v>
      </c>
      <c r="H45" s="227">
        <f t="shared" si="5"/>
        <v>150</v>
      </c>
      <c r="I45" s="227">
        <f t="shared" si="6"/>
        <v>45</v>
      </c>
      <c r="J45" s="227">
        <v>27</v>
      </c>
      <c r="K45" s="227"/>
      <c r="L45" s="227">
        <v>18</v>
      </c>
      <c r="M45" s="228">
        <f t="shared" si="7"/>
        <v>105</v>
      </c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>
        <v>5</v>
      </c>
      <c r="AC45" s="253">
        <v>45</v>
      </c>
      <c r="AD45" s="231" t="s">
        <v>109</v>
      </c>
      <c r="AE45" s="254">
        <f>AB45+Z45+X45+V45+T45+R45+P45+N45</f>
        <v>5</v>
      </c>
      <c r="AF45" s="254">
        <f>AC45+AA45+Y45+W45+U45+S45+Q45+O45</f>
        <v>45</v>
      </c>
    </row>
    <row r="46" spans="1:32" s="255" customFormat="1" ht="16.5" customHeight="1">
      <c r="A46" s="259" t="s">
        <v>242</v>
      </c>
      <c r="B46" s="238" t="s">
        <v>262</v>
      </c>
      <c r="C46" s="227"/>
      <c r="D46" s="227">
        <v>8</v>
      </c>
      <c r="E46" s="227"/>
      <c r="F46" s="227"/>
      <c r="G46" s="227">
        <v>3</v>
      </c>
      <c r="H46" s="227">
        <f t="shared" si="5"/>
        <v>90</v>
      </c>
      <c r="I46" s="227">
        <f t="shared" si="6"/>
        <v>54</v>
      </c>
      <c r="J46" s="227">
        <v>27</v>
      </c>
      <c r="K46" s="227"/>
      <c r="L46" s="227">
        <v>27</v>
      </c>
      <c r="M46" s="228">
        <f t="shared" si="7"/>
        <v>36</v>
      </c>
      <c r="N46" s="229"/>
      <c r="O46" s="229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>
        <v>3</v>
      </c>
      <c r="AC46" s="227">
        <v>54</v>
      </c>
      <c r="AD46" s="231" t="s">
        <v>109</v>
      </c>
      <c r="AE46" s="254">
        <f>AB46+Z46+X46+V46+T46+R46+P46+N46</f>
        <v>3</v>
      </c>
      <c r="AF46" s="254">
        <f>AC46+AA46+Y46+W46+U46+S46+Q46+O46</f>
        <v>54</v>
      </c>
    </row>
    <row r="47" spans="1:32" s="255" customFormat="1" ht="18" customHeight="1">
      <c r="A47" s="259" t="s">
        <v>243</v>
      </c>
      <c r="B47" s="238" t="s">
        <v>268</v>
      </c>
      <c r="C47" s="252">
        <v>7</v>
      </c>
      <c r="D47" s="252"/>
      <c r="E47" s="252"/>
      <c r="F47" s="252">
        <v>7</v>
      </c>
      <c r="G47" s="252">
        <v>5</v>
      </c>
      <c r="H47" s="227">
        <f t="shared" si="5"/>
        <v>150</v>
      </c>
      <c r="I47" s="256">
        <f t="shared" si="6"/>
        <v>72</v>
      </c>
      <c r="J47" s="252">
        <v>36</v>
      </c>
      <c r="K47" s="252"/>
      <c r="L47" s="252">
        <v>36</v>
      </c>
      <c r="M47" s="256">
        <f t="shared" si="7"/>
        <v>78</v>
      </c>
      <c r="N47" s="258"/>
      <c r="O47" s="258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>
        <v>5</v>
      </c>
      <c r="AA47" s="252">
        <v>72</v>
      </c>
      <c r="AB47" s="252"/>
      <c r="AC47" s="252"/>
      <c r="AD47" s="231" t="s">
        <v>109</v>
      </c>
      <c r="AE47" s="254"/>
      <c r="AF47" s="254"/>
    </row>
    <row r="48" spans="1:32" s="255" customFormat="1" ht="27.6">
      <c r="A48" s="259" t="s">
        <v>244</v>
      </c>
      <c r="B48" s="238" t="s">
        <v>273</v>
      </c>
      <c r="C48" s="252">
        <v>3</v>
      </c>
      <c r="D48" s="252"/>
      <c r="E48" s="252"/>
      <c r="F48" s="257"/>
      <c r="G48" s="252">
        <v>3</v>
      </c>
      <c r="H48" s="227">
        <f t="shared" si="5"/>
        <v>90</v>
      </c>
      <c r="I48" s="256">
        <f t="shared" si="6"/>
        <v>54</v>
      </c>
      <c r="J48" s="252">
        <v>36</v>
      </c>
      <c r="K48" s="252"/>
      <c r="L48" s="252">
        <v>18</v>
      </c>
      <c r="M48" s="256">
        <f t="shared" si="7"/>
        <v>36</v>
      </c>
      <c r="N48" s="258"/>
      <c r="O48" s="258"/>
      <c r="P48" s="252"/>
      <c r="Q48" s="252"/>
      <c r="R48" s="252">
        <v>3</v>
      </c>
      <c r="S48" s="252">
        <v>54</v>
      </c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31" t="s">
        <v>109</v>
      </c>
      <c r="AE48" s="254"/>
      <c r="AF48" s="254"/>
    </row>
    <row r="49" spans="1:32" s="255" customFormat="1" ht="21" customHeight="1">
      <c r="A49" s="282" t="s">
        <v>246</v>
      </c>
      <c r="B49" s="281" t="s">
        <v>263</v>
      </c>
      <c r="C49" s="227">
        <v>3</v>
      </c>
      <c r="D49" s="227"/>
      <c r="E49" s="227"/>
      <c r="F49" s="227">
        <v>3</v>
      </c>
      <c r="G49" s="227">
        <v>5</v>
      </c>
      <c r="H49" s="227">
        <f t="shared" si="5"/>
        <v>150</v>
      </c>
      <c r="I49" s="227">
        <f t="shared" si="6"/>
        <v>72</v>
      </c>
      <c r="J49" s="227">
        <v>36</v>
      </c>
      <c r="K49" s="227"/>
      <c r="L49" s="227">
        <v>36</v>
      </c>
      <c r="M49" s="228">
        <f t="shared" si="7"/>
        <v>78</v>
      </c>
      <c r="N49" s="253"/>
      <c r="O49" s="253"/>
      <c r="P49" s="253"/>
      <c r="Q49" s="253"/>
      <c r="R49" s="253">
        <v>5</v>
      </c>
      <c r="S49" s="253">
        <v>72</v>
      </c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31" t="s">
        <v>109</v>
      </c>
      <c r="AE49" s="254"/>
      <c r="AF49" s="254"/>
    </row>
    <row r="50" spans="1:32" s="255" customFormat="1" ht="27.75" customHeight="1">
      <c r="A50" s="225" t="s">
        <v>247</v>
      </c>
      <c r="B50" s="281" t="s">
        <v>269</v>
      </c>
      <c r="C50" s="227">
        <v>4</v>
      </c>
      <c r="D50" s="227"/>
      <c r="E50" s="227"/>
      <c r="F50" s="240"/>
      <c r="G50" s="227">
        <v>6</v>
      </c>
      <c r="H50" s="227">
        <f t="shared" si="5"/>
        <v>180</v>
      </c>
      <c r="I50" s="227">
        <f t="shared" si="6"/>
        <v>90</v>
      </c>
      <c r="J50" s="227">
        <v>45</v>
      </c>
      <c r="K50" s="227"/>
      <c r="L50" s="227">
        <v>45</v>
      </c>
      <c r="M50" s="228">
        <f t="shared" si="7"/>
        <v>90</v>
      </c>
      <c r="N50" s="229"/>
      <c r="O50" s="229"/>
      <c r="P50" s="227"/>
      <c r="Q50" s="227"/>
      <c r="R50" s="227"/>
      <c r="S50" s="227"/>
      <c r="T50" s="227">
        <v>6</v>
      </c>
      <c r="U50" s="227">
        <v>90</v>
      </c>
      <c r="V50" s="227"/>
      <c r="W50" s="227"/>
      <c r="X50" s="227"/>
      <c r="Y50" s="227"/>
      <c r="Z50" s="227"/>
      <c r="AA50" s="227"/>
      <c r="AB50" s="227"/>
      <c r="AC50" s="227"/>
      <c r="AD50" s="231" t="s">
        <v>109</v>
      </c>
      <c r="AE50" s="254">
        <f>AB50+Z50+X50+V50+T50+R50+P50+N50</f>
        <v>6</v>
      </c>
      <c r="AF50" s="254">
        <f>AC50+AA50+Y50+W50+U50+S50+Q50+O50</f>
        <v>90</v>
      </c>
    </row>
    <row r="51" spans="1:32" s="272" customFormat="1" ht="17.25" customHeight="1">
      <c r="A51" s="225" t="s">
        <v>251</v>
      </c>
      <c r="B51" s="260" t="s">
        <v>127</v>
      </c>
      <c r="C51" s="256"/>
      <c r="D51" s="256">
        <v>6</v>
      </c>
      <c r="E51" s="256"/>
      <c r="F51" s="256"/>
      <c r="G51" s="227">
        <v>9</v>
      </c>
      <c r="H51" s="227">
        <f>G51*30</f>
        <v>270</v>
      </c>
      <c r="I51" s="242"/>
      <c r="J51" s="242"/>
      <c r="K51" s="242"/>
      <c r="L51" s="242"/>
      <c r="M51" s="228">
        <f>H51-I51</f>
        <v>270</v>
      </c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335">
        <v>9</v>
      </c>
      <c r="Y51" s="227"/>
      <c r="Z51" s="227"/>
      <c r="AA51" s="127"/>
      <c r="AB51" s="127"/>
      <c r="AC51" s="127"/>
      <c r="AD51" s="231" t="s">
        <v>109</v>
      </c>
      <c r="AE51" s="278"/>
      <c r="AF51" s="278"/>
    </row>
    <row r="52" spans="1:32" s="272" customFormat="1" ht="17.25" customHeight="1">
      <c r="A52" s="225" t="s">
        <v>252</v>
      </c>
      <c r="B52" s="261" t="s">
        <v>126</v>
      </c>
      <c r="C52" s="132"/>
      <c r="D52" s="132">
        <v>8</v>
      </c>
      <c r="E52" s="132"/>
      <c r="F52" s="132"/>
      <c r="G52" s="127">
        <v>4.5</v>
      </c>
      <c r="H52" s="125">
        <f>G52*30</f>
        <v>135</v>
      </c>
      <c r="I52" s="127"/>
      <c r="J52" s="127"/>
      <c r="K52" s="127"/>
      <c r="L52" s="127"/>
      <c r="M52" s="126">
        <f>H52-I52</f>
        <v>135</v>
      </c>
      <c r="N52" s="127"/>
      <c r="O52" s="127"/>
      <c r="P52" s="127"/>
      <c r="Q52" s="127"/>
      <c r="R52" s="127"/>
      <c r="S52" s="127"/>
      <c r="T52" s="128"/>
      <c r="U52" s="127"/>
      <c r="V52" s="127"/>
      <c r="W52" s="127"/>
      <c r="X52" s="127"/>
      <c r="Y52" s="127"/>
      <c r="Z52" s="127"/>
      <c r="AA52" s="127"/>
      <c r="AB52" s="127">
        <v>4.5</v>
      </c>
      <c r="AC52" s="127"/>
      <c r="AD52" s="231" t="s">
        <v>109</v>
      </c>
      <c r="AE52" s="278"/>
      <c r="AF52" s="278"/>
    </row>
    <row r="53" spans="1:32" s="272" customFormat="1" ht="29.25" customHeight="1">
      <c r="A53" s="334" t="s">
        <v>253</v>
      </c>
      <c r="B53" s="277" t="s">
        <v>193</v>
      </c>
      <c r="C53" s="132"/>
      <c r="D53" s="132"/>
      <c r="E53" s="132"/>
      <c r="F53" s="132"/>
      <c r="G53" s="127">
        <v>10.5</v>
      </c>
      <c r="H53" s="125">
        <f>G53*30</f>
        <v>315</v>
      </c>
      <c r="I53" s="127"/>
      <c r="J53" s="127"/>
      <c r="K53" s="127"/>
      <c r="L53" s="127"/>
      <c r="M53" s="126">
        <f>H53-I53</f>
        <v>315</v>
      </c>
      <c r="N53" s="127"/>
      <c r="O53" s="127"/>
      <c r="P53" s="127"/>
      <c r="Q53" s="127"/>
      <c r="R53" s="127"/>
      <c r="S53" s="127"/>
      <c r="T53" s="128"/>
      <c r="U53" s="127"/>
      <c r="V53" s="127"/>
      <c r="W53" s="127"/>
      <c r="X53" s="127"/>
      <c r="Y53" s="127"/>
      <c r="Z53" s="127"/>
      <c r="AA53" s="127"/>
      <c r="AB53" s="127">
        <v>10.5</v>
      </c>
      <c r="AC53" s="127"/>
      <c r="AD53" s="231" t="s">
        <v>109</v>
      </c>
      <c r="AE53" s="278"/>
      <c r="AF53" s="278"/>
    </row>
    <row r="54" spans="1:32" ht="17.25" customHeight="1">
      <c r="A54" s="160"/>
      <c r="B54" s="436" t="s">
        <v>62</v>
      </c>
      <c r="C54" s="437"/>
      <c r="D54" s="437"/>
      <c r="E54" s="437"/>
      <c r="F54" s="438"/>
      <c r="G54" s="128">
        <f t="shared" ref="G54:AC54" si="10">SUM(G23:G53)</f>
        <v>137</v>
      </c>
      <c r="H54" s="128">
        <f t="shared" si="10"/>
        <v>4110</v>
      </c>
      <c r="I54" s="128">
        <f t="shared" si="10"/>
        <v>1746</v>
      </c>
      <c r="J54" s="128">
        <f t="shared" si="10"/>
        <v>945</v>
      </c>
      <c r="K54" s="128">
        <f t="shared" si="10"/>
        <v>90</v>
      </c>
      <c r="L54" s="128">
        <f t="shared" si="10"/>
        <v>711</v>
      </c>
      <c r="M54" s="128">
        <f t="shared" si="10"/>
        <v>2364</v>
      </c>
      <c r="N54" s="128">
        <f t="shared" si="10"/>
        <v>14</v>
      </c>
      <c r="O54" s="128">
        <f t="shared" si="10"/>
        <v>225</v>
      </c>
      <c r="P54" s="128">
        <f t="shared" si="10"/>
        <v>19</v>
      </c>
      <c r="Q54" s="128">
        <f t="shared" si="10"/>
        <v>306</v>
      </c>
      <c r="R54" s="128">
        <f t="shared" si="10"/>
        <v>15</v>
      </c>
      <c r="S54" s="128">
        <f t="shared" si="10"/>
        <v>252</v>
      </c>
      <c r="T54" s="128">
        <f t="shared" si="10"/>
        <v>18</v>
      </c>
      <c r="U54" s="128">
        <f t="shared" si="10"/>
        <v>297</v>
      </c>
      <c r="V54" s="128">
        <f t="shared" si="10"/>
        <v>14</v>
      </c>
      <c r="W54" s="128">
        <f t="shared" si="10"/>
        <v>198</v>
      </c>
      <c r="X54" s="128">
        <f t="shared" si="10"/>
        <v>14</v>
      </c>
      <c r="Y54" s="128">
        <f t="shared" si="10"/>
        <v>72</v>
      </c>
      <c r="Z54" s="128">
        <f t="shared" si="10"/>
        <v>17</v>
      </c>
      <c r="AA54" s="128">
        <f t="shared" si="10"/>
        <v>243</v>
      </c>
      <c r="AB54" s="128">
        <f t="shared" si="10"/>
        <v>26</v>
      </c>
      <c r="AC54" s="128">
        <f t="shared" si="10"/>
        <v>153</v>
      </c>
      <c r="AD54" s="124"/>
      <c r="AE54" s="119"/>
      <c r="AF54" s="119"/>
    </row>
    <row r="55" spans="1:32" ht="22.95" customHeight="1">
      <c r="A55" s="127"/>
      <c r="B55" s="428" t="s">
        <v>168</v>
      </c>
      <c r="C55" s="429"/>
      <c r="D55" s="429"/>
      <c r="E55" s="429"/>
      <c r="F55" s="430"/>
      <c r="G55" s="163">
        <f t="shared" ref="G55:AC55" si="11">G54+G21</f>
        <v>180</v>
      </c>
      <c r="H55" s="175">
        <f t="shared" si="11"/>
        <v>5400</v>
      </c>
      <c r="I55" s="175">
        <f t="shared" si="11"/>
        <v>2382</v>
      </c>
      <c r="J55" s="175">
        <f t="shared" si="11"/>
        <v>1179</v>
      </c>
      <c r="K55" s="175">
        <f t="shared" si="11"/>
        <v>108</v>
      </c>
      <c r="L55" s="175">
        <f t="shared" si="11"/>
        <v>1095</v>
      </c>
      <c r="M55" s="175">
        <f t="shared" si="11"/>
        <v>3018</v>
      </c>
      <c r="N55" s="163">
        <f t="shared" si="11"/>
        <v>30</v>
      </c>
      <c r="O55" s="175">
        <f t="shared" si="11"/>
        <v>468</v>
      </c>
      <c r="P55" s="163">
        <f t="shared" si="11"/>
        <v>30</v>
      </c>
      <c r="Q55" s="175">
        <f t="shared" si="11"/>
        <v>468</v>
      </c>
      <c r="R55" s="163">
        <f t="shared" si="11"/>
        <v>20</v>
      </c>
      <c r="S55" s="175">
        <f t="shared" si="11"/>
        <v>333</v>
      </c>
      <c r="T55" s="163">
        <f t="shared" si="11"/>
        <v>20</v>
      </c>
      <c r="U55" s="175">
        <f t="shared" si="11"/>
        <v>333</v>
      </c>
      <c r="V55" s="163">
        <f t="shared" si="11"/>
        <v>20</v>
      </c>
      <c r="W55" s="175">
        <f t="shared" si="11"/>
        <v>270</v>
      </c>
      <c r="X55" s="163">
        <f t="shared" si="11"/>
        <v>17</v>
      </c>
      <c r="Y55" s="175">
        <f t="shared" si="11"/>
        <v>114</v>
      </c>
      <c r="Z55" s="163">
        <f t="shared" si="11"/>
        <v>17</v>
      </c>
      <c r="AA55" s="175">
        <f t="shared" si="11"/>
        <v>243</v>
      </c>
      <c r="AB55" s="163">
        <f t="shared" si="11"/>
        <v>26</v>
      </c>
      <c r="AC55" s="175">
        <f t="shared" si="11"/>
        <v>153</v>
      </c>
      <c r="AD55" s="164"/>
      <c r="AE55" s="119">
        <f>AB55+Z55+X55+V55+T55+R55+P55+N55</f>
        <v>180</v>
      </c>
      <c r="AF55" s="119">
        <f>AC55+AA55+Y55+W55+U55+S55+Q55+O55</f>
        <v>2382</v>
      </c>
    </row>
    <row r="56" spans="1:32" ht="27.75" customHeight="1">
      <c r="A56" s="417" t="s">
        <v>64</v>
      </c>
      <c r="B56" s="417" t="s">
        <v>183</v>
      </c>
      <c r="C56" s="446" t="s">
        <v>65</v>
      </c>
      <c r="D56" s="446"/>
      <c r="E56" s="446"/>
      <c r="F56" s="446"/>
      <c r="G56" s="410" t="s">
        <v>66</v>
      </c>
      <c r="H56" s="407" t="s">
        <v>67</v>
      </c>
      <c r="I56" s="408"/>
      <c r="J56" s="408"/>
      <c r="K56" s="408"/>
      <c r="L56" s="408"/>
      <c r="M56" s="409"/>
      <c r="N56" s="407" t="s">
        <v>61</v>
      </c>
      <c r="O56" s="408"/>
      <c r="P56" s="408"/>
      <c r="Q56" s="408"/>
      <c r="R56" s="407" t="s">
        <v>68</v>
      </c>
      <c r="S56" s="408"/>
      <c r="T56" s="408"/>
      <c r="U56" s="408"/>
      <c r="V56" s="407" t="s">
        <v>69</v>
      </c>
      <c r="W56" s="408"/>
      <c r="X56" s="408"/>
      <c r="Y56" s="409"/>
      <c r="Z56" s="407" t="s">
        <v>70</v>
      </c>
      <c r="AA56" s="408"/>
      <c r="AB56" s="408"/>
      <c r="AC56" s="409"/>
      <c r="AD56" s="425" t="s">
        <v>71</v>
      </c>
      <c r="AE56" s="119"/>
      <c r="AF56" s="119"/>
    </row>
    <row r="57" spans="1:32" ht="13.5" customHeight="1">
      <c r="A57" s="417"/>
      <c r="B57" s="417"/>
      <c r="C57" s="410" t="s">
        <v>72</v>
      </c>
      <c r="D57" s="410" t="s">
        <v>73</v>
      </c>
      <c r="E57" s="431" t="s">
        <v>74</v>
      </c>
      <c r="F57" s="432"/>
      <c r="G57" s="411"/>
      <c r="H57" s="433" t="s">
        <v>75</v>
      </c>
      <c r="I57" s="427" t="s">
        <v>76</v>
      </c>
      <c r="J57" s="427"/>
      <c r="K57" s="427"/>
      <c r="L57" s="427"/>
      <c r="M57" s="426" t="s">
        <v>77</v>
      </c>
      <c r="N57" s="407" t="s">
        <v>78</v>
      </c>
      <c r="O57" s="409"/>
      <c r="P57" s="407" t="s">
        <v>79</v>
      </c>
      <c r="Q57" s="409"/>
      <c r="R57" s="407" t="s">
        <v>80</v>
      </c>
      <c r="S57" s="409"/>
      <c r="T57" s="407" t="s">
        <v>81</v>
      </c>
      <c r="U57" s="409"/>
      <c r="V57" s="407" t="s">
        <v>82</v>
      </c>
      <c r="W57" s="409"/>
      <c r="X57" s="407" t="s">
        <v>83</v>
      </c>
      <c r="Y57" s="409"/>
      <c r="Z57" s="407" t="s">
        <v>84</v>
      </c>
      <c r="AA57" s="409"/>
      <c r="AB57" s="407" t="s">
        <v>85</v>
      </c>
      <c r="AC57" s="409"/>
      <c r="AD57" s="425"/>
      <c r="AE57" s="119"/>
      <c r="AF57" s="119"/>
    </row>
    <row r="58" spans="1:32" ht="15" customHeight="1">
      <c r="A58" s="417"/>
      <c r="B58" s="417"/>
      <c r="C58" s="411"/>
      <c r="D58" s="411"/>
      <c r="E58" s="426" t="s">
        <v>86</v>
      </c>
      <c r="F58" s="426" t="s">
        <v>87</v>
      </c>
      <c r="G58" s="411"/>
      <c r="H58" s="434"/>
      <c r="I58" s="425" t="s">
        <v>88</v>
      </c>
      <c r="J58" s="427" t="s">
        <v>89</v>
      </c>
      <c r="K58" s="427"/>
      <c r="L58" s="427"/>
      <c r="M58" s="426"/>
      <c r="N58" s="407" t="s">
        <v>90</v>
      </c>
      <c r="O58" s="409"/>
      <c r="P58" s="407" t="s">
        <v>90</v>
      </c>
      <c r="Q58" s="409"/>
      <c r="R58" s="407" t="s">
        <v>90</v>
      </c>
      <c r="S58" s="409"/>
      <c r="T58" s="407" t="s">
        <v>90</v>
      </c>
      <c r="U58" s="409"/>
      <c r="V58" s="407" t="s">
        <v>90</v>
      </c>
      <c r="W58" s="409"/>
      <c r="X58" s="407" t="s">
        <v>91</v>
      </c>
      <c r="Y58" s="409"/>
      <c r="Z58" s="407" t="s">
        <v>90</v>
      </c>
      <c r="AA58" s="409"/>
      <c r="AB58" s="407" t="s">
        <v>112</v>
      </c>
      <c r="AC58" s="409"/>
      <c r="AD58" s="425"/>
      <c r="AE58" s="119"/>
      <c r="AF58" s="119"/>
    </row>
    <row r="59" spans="1:32" ht="78">
      <c r="A59" s="417"/>
      <c r="B59" s="417"/>
      <c r="C59" s="412"/>
      <c r="D59" s="412"/>
      <c r="E59" s="426"/>
      <c r="F59" s="426"/>
      <c r="G59" s="412"/>
      <c r="H59" s="435"/>
      <c r="I59" s="425"/>
      <c r="J59" s="120" t="s">
        <v>93</v>
      </c>
      <c r="K59" s="120" t="s">
        <v>94</v>
      </c>
      <c r="L59" s="120" t="s">
        <v>95</v>
      </c>
      <c r="M59" s="426"/>
      <c r="N59" s="121" t="s">
        <v>96</v>
      </c>
      <c r="O59" s="121" t="s">
        <v>97</v>
      </c>
      <c r="P59" s="121" t="s">
        <v>96</v>
      </c>
      <c r="Q59" s="121" t="s">
        <v>97</v>
      </c>
      <c r="R59" s="121" t="s">
        <v>96</v>
      </c>
      <c r="S59" s="121" t="s">
        <v>97</v>
      </c>
      <c r="T59" s="121" t="s">
        <v>96</v>
      </c>
      <c r="U59" s="121" t="s">
        <v>97</v>
      </c>
      <c r="V59" s="121" t="s">
        <v>96</v>
      </c>
      <c r="W59" s="121" t="s">
        <v>97</v>
      </c>
      <c r="X59" s="121" t="s">
        <v>96</v>
      </c>
      <c r="Y59" s="121" t="s">
        <v>97</v>
      </c>
      <c r="Z59" s="121" t="s">
        <v>96</v>
      </c>
      <c r="AA59" s="121" t="s">
        <v>97</v>
      </c>
      <c r="AB59" s="121" t="s">
        <v>96</v>
      </c>
      <c r="AC59" s="121" t="s">
        <v>97</v>
      </c>
      <c r="AD59" s="425"/>
      <c r="AE59" s="119"/>
      <c r="AF59" s="119"/>
    </row>
    <row r="60" spans="1:32">
      <c r="A60" s="122">
        <v>1</v>
      </c>
      <c r="B60" s="122">
        <v>2</v>
      </c>
      <c r="C60" s="122">
        <v>3</v>
      </c>
      <c r="D60" s="122">
        <v>4</v>
      </c>
      <c r="E60" s="122">
        <v>5</v>
      </c>
      <c r="F60" s="122">
        <v>6</v>
      </c>
      <c r="G60" s="122">
        <v>7</v>
      </c>
      <c r="H60" s="122">
        <v>8</v>
      </c>
      <c r="I60" s="122">
        <v>9</v>
      </c>
      <c r="J60" s="122">
        <v>10</v>
      </c>
      <c r="K60" s="122">
        <v>11</v>
      </c>
      <c r="L60" s="122">
        <v>12</v>
      </c>
      <c r="M60" s="122">
        <v>13</v>
      </c>
      <c r="N60" s="122">
        <v>14</v>
      </c>
      <c r="O60" s="122">
        <v>15</v>
      </c>
      <c r="P60" s="122">
        <v>16</v>
      </c>
      <c r="Q60" s="122">
        <v>17</v>
      </c>
      <c r="R60" s="122">
        <v>18</v>
      </c>
      <c r="S60" s="122">
        <v>19</v>
      </c>
      <c r="T60" s="122">
        <v>20</v>
      </c>
      <c r="U60" s="122">
        <v>21</v>
      </c>
      <c r="V60" s="122">
        <v>22</v>
      </c>
      <c r="W60" s="122">
        <v>23</v>
      </c>
      <c r="X60" s="122">
        <v>24</v>
      </c>
      <c r="Y60" s="122">
        <v>25</v>
      </c>
      <c r="Z60" s="122">
        <v>26</v>
      </c>
      <c r="AA60" s="122">
        <v>27</v>
      </c>
      <c r="AB60" s="123">
        <v>28</v>
      </c>
      <c r="AC60" s="123">
        <v>29</v>
      </c>
      <c r="AD60" s="123">
        <v>30</v>
      </c>
      <c r="AE60" s="119"/>
      <c r="AF60" s="119"/>
    </row>
    <row r="61" spans="1:32" ht="24" customHeight="1">
      <c r="A61" s="129"/>
      <c r="B61" s="474" t="s">
        <v>125</v>
      </c>
      <c r="C61" s="475"/>
      <c r="D61" s="475"/>
      <c r="E61" s="475"/>
      <c r="F61" s="475"/>
      <c r="G61" s="475"/>
      <c r="H61" s="475"/>
      <c r="I61" s="475"/>
      <c r="J61" s="475"/>
      <c r="K61" s="475"/>
      <c r="L61" s="475"/>
      <c r="M61" s="475"/>
      <c r="N61" s="475"/>
      <c r="O61" s="475"/>
      <c r="P61" s="475"/>
      <c r="Q61" s="475"/>
      <c r="R61" s="475"/>
      <c r="S61" s="475"/>
      <c r="T61" s="475"/>
      <c r="U61" s="475"/>
      <c r="V61" s="475"/>
      <c r="W61" s="475"/>
      <c r="X61" s="475"/>
      <c r="Y61" s="475"/>
      <c r="Z61" s="475"/>
      <c r="AA61" s="475"/>
      <c r="AB61" s="475"/>
      <c r="AC61" s="476"/>
      <c r="AD61" s="130"/>
      <c r="AE61" s="119"/>
      <c r="AF61" s="119"/>
    </row>
    <row r="62" spans="1:32" ht="24" customHeight="1">
      <c r="A62" s="129"/>
      <c r="B62" s="474" t="s">
        <v>177</v>
      </c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5"/>
      <c r="AB62" s="475"/>
      <c r="AC62" s="476"/>
      <c r="AD62" s="130"/>
      <c r="AE62" s="119"/>
      <c r="AF62" s="119"/>
    </row>
    <row r="63" spans="1:32" s="233" customFormat="1" ht="43.95" customHeight="1">
      <c r="A63" s="265" t="s">
        <v>134</v>
      </c>
      <c r="B63" s="266" t="s">
        <v>204</v>
      </c>
      <c r="C63" s="267"/>
      <c r="D63" s="240">
        <v>3</v>
      </c>
      <c r="E63" s="267"/>
      <c r="F63" s="267"/>
      <c r="G63" s="256">
        <v>3</v>
      </c>
      <c r="H63" s="227">
        <f t="shared" ref="H63:H70" si="12">G63*30</f>
        <v>90</v>
      </c>
      <c r="I63" s="256">
        <f t="shared" ref="I63:I70" si="13">J63+K63+L63</f>
        <v>36</v>
      </c>
      <c r="J63" s="256">
        <v>18</v>
      </c>
      <c r="K63" s="256"/>
      <c r="L63" s="256">
        <v>18</v>
      </c>
      <c r="M63" s="256">
        <f t="shared" ref="M63:M70" si="14">H63-I63</f>
        <v>54</v>
      </c>
      <c r="N63" s="268"/>
      <c r="O63" s="268"/>
      <c r="P63" s="268"/>
      <c r="Q63" s="268"/>
      <c r="R63" s="256">
        <v>3</v>
      </c>
      <c r="S63" s="256">
        <v>36</v>
      </c>
      <c r="T63" s="256"/>
      <c r="U63" s="256"/>
      <c r="V63" s="256"/>
      <c r="W63" s="256"/>
      <c r="X63" s="256"/>
      <c r="Y63" s="256"/>
      <c r="Z63" s="256"/>
      <c r="AA63" s="269"/>
      <c r="AB63" s="269"/>
      <c r="AC63" s="269"/>
      <c r="AD63" s="270"/>
      <c r="AE63" s="232">
        <f t="shared" ref="AE63:AF66" si="15">AB63+Z63+X63+V63+T63+R63+P63+N63</f>
        <v>3</v>
      </c>
      <c r="AF63" s="232">
        <f t="shared" si="15"/>
        <v>36</v>
      </c>
    </row>
    <row r="64" spans="1:32" s="233" customFormat="1" ht="44.25" customHeight="1">
      <c r="A64" s="265" t="s">
        <v>135</v>
      </c>
      <c r="B64" s="266" t="s">
        <v>205</v>
      </c>
      <c r="C64" s="257"/>
      <c r="D64" s="256">
        <v>4</v>
      </c>
      <c r="E64" s="257"/>
      <c r="F64" s="257"/>
      <c r="G64" s="256">
        <v>3</v>
      </c>
      <c r="H64" s="227">
        <f t="shared" si="12"/>
        <v>90</v>
      </c>
      <c r="I64" s="256">
        <f t="shared" si="13"/>
        <v>36</v>
      </c>
      <c r="J64" s="256">
        <v>18</v>
      </c>
      <c r="K64" s="256"/>
      <c r="L64" s="256">
        <v>18</v>
      </c>
      <c r="M64" s="256">
        <f t="shared" si="14"/>
        <v>54</v>
      </c>
      <c r="N64" s="268"/>
      <c r="O64" s="268"/>
      <c r="P64" s="268"/>
      <c r="Q64" s="268"/>
      <c r="R64" s="256"/>
      <c r="S64" s="256"/>
      <c r="T64" s="256">
        <v>3</v>
      </c>
      <c r="U64" s="256">
        <v>36</v>
      </c>
      <c r="V64" s="256"/>
      <c r="W64" s="256"/>
      <c r="X64" s="256"/>
      <c r="Y64" s="256"/>
      <c r="Z64" s="256"/>
      <c r="AA64" s="269"/>
      <c r="AB64" s="269"/>
      <c r="AC64" s="269"/>
      <c r="AD64" s="270"/>
      <c r="AE64" s="232">
        <f t="shared" si="15"/>
        <v>3</v>
      </c>
      <c r="AF64" s="232">
        <f t="shared" si="15"/>
        <v>36</v>
      </c>
    </row>
    <row r="65" spans="1:32" s="233" customFormat="1" ht="57" customHeight="1">
      <c r="A65" s="265" t="s">
        <v>136</v>
      </c>
      <c r="B65" s="266" t="s">
        <v>207</v>
      </c>
      <c r="C65" s="257"/>
      <c r="D65" s="256">
        <v>6</v>
      </c>
      <c r="E65" s="257"/>
      <c r="F65" s="257"/>
      <c r="G65" s="256">
        <v>3</v>
      </c>
      <c r="H65" s="227">
        <f t="shared" si="12"/>
        <v>90</v>
      </c>
      <c r="I65" s="256">
        <f t="shared" si="13"/>
        <v>36</v>
      </c>
      <c r="J65" s="256">
        <v>18</v>
      </c>
      <c r="K65" s="256"/>
      <c r="L65" s="256">
        <v>18</v>
      </c>
      <c r="M65" s="256">
        <f t="shared" si="14"/>
        <v>54</v>
      </c>
      <c r="N65" s="268"/>
      <c r="O65" s="268"/>
      <c r="P65" s="268"/>
      <c r="Q65" s="268"/>
      <c r="R65" s="256"/>
      <c r="S65" s="256"/>
      <c r="T65" s="256"/>
      <c r="U65" s="256"/>
      <c r="V65" s="256"/>
      <c r="W65" s="256"/>
      <c r="X65" s="256">
        <v>3</v>
      </c>
      <c r="Y65" s="256">
        <v>36</v>
      </c>
      <c r="Z65" s="256"/>
      <c r="AA65" s="269"/>
      <c r="AB65" s="269"/>
      <c r="AC65" s="269"/>
      <c r="AD65" s="270"/>
      <c r="AE65" s="232">
        <f t="shared" si="15"/>
        <v>3</v>
      </c>
      <c r="AF65" s="232">
        <f t="shared" si="15"/>
        <v>36</v>
      </c>
    </row>
    <row r="66" spans="1:32" s="233" customFormat="1" ht="45.75" customHeight="1">
      <c r="A66" s="265" t="s">
        <v>137</v>
      </c>
      <c r="B66" s="266" t="s">
        <v>206</v>
      </c>
      <c r="C66" s="257"/>
      <c r="D66" s="256">
        <v>8</v>
      </c>
      <c r="E66" s="257"/>
      <c r="F66" s="257"/>
      <c r="G66" s="256">
        <v>3</v>
      </c>
      <c r="H66" s="227">
        <f t="shared" si="12"/>
        <v>90</v>
      </c>
      <c r="I66" s="256">
        <f t="shared" si="13"/>
        <v>54</v>
      </c>
      <c r="J66" s="256"/>
      <c r="K66" s="256"/>
      <c r="L66" s="256">
        <v>54</v>
      </c>
      <c r="M66" s="256">
        <f t="shared" si="14"/>
        <v>36</v>
      </c>
      <c r="N66" s="268"/>
      <c r="O66" s="268"/>
      <c r="P66" s="268"/>
      <c r="Q66" s="268"/>
      <c r="R66" s="256"/>
      <c r="S66" s="256"/>
      <c r="T66" s="256"/>
      <c r="U66" s="256"/>
      <c r="V66" s="256"/>
      <c r="W66" s="256"/>
      <c r="X66" s="256"/>
      <c r="Y66" s="256"/>
      <c r="Z66" s="256">
        <v>2</v>
      </c>
      <c r="AA66" s="256">
        <v>36</v>
      </c>
      <c r="AB66" s="256">
        <v>1</v>
      </c>
      <c r="AC66" s="256">
        <v>18</v>
      </c>
      <c r="AD66" s="270"/>
      <c r="AE66" s="232">
        <f t="shared" si="15"/>
        <v>3</v>
      </c>
      <c r="AF66" s="232">
        <f t="shared" si="15"/>
        <v>54</v>
      </c>
    </row>
    <row r="67" spans="1:32" s="233" customFormat="1" ht="16.2" customHeight="1">
      <c r="A67" s="265"/>
      <c r="B67" s="471" t="s">
        <v>62</v>
      </c>
      <c r="C67" s="472"/>
      <c r="D67" s="472"/>
      <c r="E67" s="472"/>
      <c r="F67" s="473"/>
      <c r="G67" s="256">
        <f>SUM(G63:G66)</f>
        <v>12</v>
      </c>
      <c r="H67" s="256">
        <f t="shared" ref="H67:AC67" si="16">SUM(H63:H66)</f>
        <v>360</v>
      </c>
      <c r="I67" s="256">
        <f t="shared" si="16"/>
        <v>162</v>
      </c>
      <c r="J67" s="256">
        <f t="shared" si="16"/>
        <v>54</v>
      </c>
      <c r="K67" s="256">
        <f t="shared" si="16"/>
        <v>0</v>
      </c>
      <c r="L67" s="256">
        <f t="shared" si="16"/>
        <v>108</v>
      </c>
      <c r="M67" s="256">
        <f t="shared" si="16"/>
        <v>198</v>
      </c>
      <c r="N67" s="256">
        <f t="shared" si="16"/>
        <v>0</v>
      </c>
      <c r="O67" s="256">
        <f t="shared" si="16"/>
        <v>0</v>
      </c>
      <c r="P67" s="256">
        <f t="shared" si="16"/>
        <v>0</v>
      </c>
      <c r="Q67" s="256">
        <f t="shared" si="16"/>
        <v>0</v>
      </c>
      <c r="R67" s="256">
        <f t="shared" si="16"/>
        <v>3</v>
      </c>
      <c r="S67" s="256">
        <f t="shared" si="16"/>
        <v>36</v>
      </c>
      <c r="T67" s="256">
        <f t="shared" si="16"/>
        <v>3</v>
      </c>
      <c r="U67" s="256">
        <f t="shared" si="16"/>
        <v>36</v>
      </c>
      <c r="V67" s="256">
        <f t="shared" si="16"/>
        <v>0</v>
      </c>
      <c r="W67" s="256">
        <f t="shared" si="16"/>
        <v>0</v>
      </c>
      <c r="X67" s="256">
        <f t="shared" si="16"/>
        <v>3</v>
      </c>
      <c r="Y67" s="256">
        <f t="shared" si="16"/>
        <v>36</v>
      </c>
      <c r="Z67" s="256">
        <f t="shared" si="16"/>
        <v>2</v>
      </c>
      <c r="AA67" s="256">
        <f t="shared" si="16"/>
        <v>36</v>
      </c>
      <c r="AB67" s="256">
        <f t="shared" si="16"/>
        <v>1</v>
      </c>
      <c r="AC67" s="256">
        <f t="shared" si="16"/>
        <v>18</v>
      </c>
      <c r="AD67" s="270"/>
      <c r="AE67" s="232"/>
      <c r="AF67" s="232"/>
    </row>
    <row r="68" spans="1:32" s="233" customFormat="1" ht="22.2" customHeight="1">
      <c r="A68" s="265"/>
      <c r="B68" s="474" t="s">
        <v>178</v>
      </c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6"/>
      <c r="AD68" s="270"/>
      <c r="AE68" s="232"/>
      <c r="AF68" s="232"/>
    </row>
    <row r="69" spans="1:32" s="233" customFormat="1" ht="30.6" customHeight="1">
      <c r="A69" s="265" t="s">
        <v>138</v>
      </c>
      <c r="B69" s="243" t="s">
        <v>194</v>
      </c>
      <c r="C69" s="252"/>
      <c r="D69" s="252">
        <v>3</v>
      </c>
      <c r="E69" s="252"/>
      <c r="F69" s="252"/>
      <c r="G69" s="252">
        <v>5</v>
      </c>
      <c r="H69" s="227">
        <f t="shared" si="12"/>
        <v>150</v>
      </c>
      <c r="I69" s="256">
        <f t="shared" si="13"/>
        <v>63</v>
      </c>
      <c r="J69" s="252">
        <v>36</v>
      </c>
      <c r="K69" s="252"/>
      <c r="L69" s="252">
        <v>27</v>
      </c>
      <c r="M69" s="256">
        <f t="shared" si="14"/>
        <v>87</v>
      </c>
      <c r="N69" s="258"/>
      <c r="O69" s="258"/>
      <c r="P69" s="252"/>
      <c r="Q69" s="252"/>
      <c r="R69" s="256">
        <v>5</v>
      </c>
      <c r="S69" s="256">
        <v>63</v>
      </c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70"/>
      <c r="AE69" s="232">
        <f>AB69+Z69+X69+V69+T69+R69+P69+N69</f>
        <v>5</v>
      </c>
      <c r="AF69" s="232">
        <f>AC69+AA69+Y69+W69+U69+S69+Q69+O69</f>
        <v>63</v>
      </c>
    </row>
    <row r="70" spans="1:32" s="233" customFormat="1" ht="29.4" customHeight="1">
      <c r="A70" s="265" t="s">
        <v>139</v>
      </c>
      <c r="B70" s="243" t="s">
        <v>195</v>
      </c>
      <c r="C70" s="252"/>
      <c r="D70" s="252">
        <v>4</v>
      </c>
      <c r="E70" s="252"/>
      <c r="F70" s="252"/>
      <c r="G70" s="252">
        <v>5</v>
      </c>
      <c r="H70" s="227">
        <f t="shared" si="12"/>
        <v>150</v>
      </c>
      <c r="I70" s="256">
        <f t="shared" si="13"/>
        <v>63</v>
      </c>
      <c r="J70" s="252">
        <v>36</v>
      </c>
      <c r="K70" s="252"/>
      <c r="L70" s="252">
        <v>27</v>
      </c>
      <c r="M70" s="256">
        <f t="shared" si="14"/>
        <v>87</v>
      </c>
      <c r="N70" s="258"/>
      <c r="O70" s="258"/>
      <c r="P70" s="252"/>
      <c r="Q70" s="252"/>
      <c r="R70" s="256"/>
      <c r="S70" s="256"/>
      <c r="T70" s="256">
        <v>5</v>
      </c>
      <c r="U70" s="256">
        <v>63</v>
      </c>
      <c r="V70" s="256"/>
      <c r="W70" s="256"/>
      <c r="X70" s="256"/>
      <c r="Y70" s="256"/>
      <c r="Z70" s="256"/>
      <c r="AA70" s="256"/>
      <c r="AB70" s="256"/>
      <c r="AC70" s="256"/>
      <c r="AD70" s="270"/>
      <c r="AE70" s="232"/>
      <c r="AF70" s="232"/>
    </row>
    <row r="71" spans="1:32" s="233" customFormat="1" ht="30.6" customHeight="1">
      <c r="A71" s="265" t="s">
        <v>140</v>
      </c>
      <c r="B71" s="243" t="s">
        <v>196</v>
      </c>
      <c r="C71" s="252"/>
      <c r="D71" s="252">
        <v>5</v>
      </c>
      <c r="E71" s="252"/>
      <c r="F71" s="252"/>
      <c r="G71" s="252">
        <v>5</v>
      </c>
      <c r="H71" s="227">
        <f t="shared" ref="H71:H78" si="17">G71*30</f>
        <v>150</v>
      </c>
      <c r="I71" s="256">
        <f t="shared" ref="I71:I77" si="18">J71+K71+L71</f>
        <v>63</v>
      </c>
      <c r="J71" s="252">
        <v>36</v>
      </c>
      <c r="K71" s="252"/>
      <c r="L71" s="252">
        <v>27</v>
      </c>
      <c r="M71" s="256">
        <f t="shared" ref="M71:M78" si="19">H71-I71</f>
        <v>87</v>
      </c>
      <c r="N71" s="258"/>
      <c r="O71" s="258"/>
      <c r="P71" s="252"/>
      <c r="Q71" s="252"/>
      <c r="R71" s="256"/>
      <c r="S71" s="256"/>
      <c r="T71" s="256"/>
      <c r="U71" s="256"/>
      <c r="V71" s="256">
        <v>5</v>
      </c>
      <c r="W71" s="256">
        <v>63</v>
      </c>
      <c r="X71" s="256"/>
      <c r="Y71" s="256"/>
      <c r="Z71" s="256"/>
      <c r="AA71" s="256"/>
      <c r="AB71" s="256"/>
      <c r="AC71" s="256"/>
      <c r="AD71" s="270"/>
      <c r="AE71" s="232"/>
      <c r="AF71" s="232"/>
    </row>
    <row r="72" spans="1:32" s="233" customFormat="1" ht="28.2" customHeight="1">
      <c r="A72" s="265" t="s">
        <v>141</v>
      </c>
      <c r="B72" s="243" t="s">
        <v>197</v>
      </c>
      <c r="C72" s="252"/>
      <c r="D72" s="252">
        <v>5</v>
      </c>
      <c r="E72" s="252"/>
      <c r="F72" s="252"/>
      <c r="G72" s="252">
        <v>5</v>
      </c>
      <c r="H72" s="227">
        <f t="shared" si="17"/>
        <v>150</v>
      </c>
      <c r="I72" s="256">
        <f t="shared" si="18"/>
        <v>63</v>
      </c>
      <c r="J72" s="252">
        <v>36</v>
      </c>
      <c r="K72" s="252"/>
      <c r="L72" s="252">
        <v>27</v>
      </c>
      <c r="M72" s="256">
        <f t="shared" si="19"/>
        <v>87</v>
      </c>
      <c r="N72" s="258"/>
      <c r="O72" s="258"/>
      <c r="P72" s="252"/>
      <c r="Q72" s="252"/>
      <c r="R72" s="256"/>
      <c r="S72" s="256"/>
      <c r="T72" s="256"/>
      <c r="U72" s="256"/>
      <c r="V72" s="256">
        <v>5</v>
      </c>
      <c r="W72" s="256">
        <v>63</v>
      </c>
      <c r="X72" s="256"/>
      <c r="Y72" s="256"/>
      <c r="Z72" s="256"/>
      <c r="AA72" s="256"/>
      <c r="AB72" s="256"/>
      <c r="AC72" s="256"/>
      <c r="AD72" s="270"/>
      <c r="AE72" s="232"/>
      <c r="AF72" s="232"/>
    </row>
    <row r="73" spans="1:32" s="233" customFormat="1" ht="30" customHeight="1">
      <c r="A73" s="265" t="s">
        <v>142</v>
      </c>
      <c r="B73" s="243" t="s">
        <v>198</v>
      </c>
      <c r="C73" s="252"/>
      <c r="D73" s="252">
        <v>6</v>
      </c>
      <c r="E73" s="252"/>
      <c r="F73" s="252"/>
      <c r="G73" s="252">
        <v>5</v>
      </c>
      <c r="H73" s="227">
        <f t="shared" si="17"/>
        <v>150</v>
      </c>
      <c r="I73" s="256">
        <f t="shared" si="18"/>
        <v>54</v>
      </c>
      <c r="J73" s="252">
        <v>36</v>
      </c>
      <c r="K73" s="252"/>
      <c r="L73" s="252">
        <v>18</v>
      </c>
      <c r="M73" s="256">
        <f t="shared" si="19"/>
        <v>96</v>
      </c>
      <c r="N73" s="258"/>
      <c r="O73" s="258"/>
      <c r="P73" s="252"/>
      <c r="Q73" s="252"/>
      <c r="R73" s="256"/>
      <c r="S73" s="256"/>
      <c r="T73" s="256"/>
      <c r="U73" s="256"/>
      <c r="V73" s="256"/>
      <c r="W73" s="256"/>
      <c r="X73" s="256">
        <v>5</v>
      </c>
      <c r="Y73" s="256">
        <v>54</v>
      </c>
      <c r="Z73" s="256"/>
      <c r="AA73" s="256"/>
      <c r="AB73" s="256"/>
      <c r="AC73" s="256"/>
      <c r="AD73" s="270"/>
      <c r="AE73" s="232"/>
      <c r="AF73" s="232"/>
    </row>
    <row r="74" spans="1:32" s="233" customFormat="1" ht="30" customHeight="1">
      <c r="A74" s="265" t="s">
        <v>143</v>
      </c>
      <c r="B74" s="243" t="s">
        <v>199</v>
      </c>
      <c r="C74" s="252"/>
      <c r="D74" s="252">
        <v>6</v>
      </c>
      <c r="E74" s="252"/>
      <c r="F74" s="252"/>
      <c r="G74" s="252">
        <v>5</v>
      </c>
      <c r="H74" s="227">
        <f t="shared" si="17"/>
        <v>150</v>
      </c>
      <c r="I74" s="256">
        <f t="shared" si="18"/>
        <v>54</v>
      </c>
      <c r="J74" s="252">
        <v>36</v>
      </c>
      <c r="K74" s="252"/>
      <c r="L74" s="252">
        <v>18</v>
      </c>
      <c r="M74" s="256">
        <f t="shared" si="19"/>
        <v>96</v>
      </c>
      <c r="N74" s="258"/>
      <c r="O74" s="258"/>
      <c r="P74" s="252"/>
      <c r="Q74" s="252"/>
      <c r="R74" s="256"/>
      <c r="S74" s="256"/>
      <c r="T74" s="256"/>
      <c r="U74" s="256"/>
      <c r="V74" s="256"/>
      <c r="W74" s="256"/>
      <c r="X74" s="256">
        <v>5</v>
      </c>
      <c r="Y74" s="256">
        <v>54</v>
      </c>
      <c r="Z74" s="256"/>
      <c r="AA74" s="256"/>
      <c r="AB74" s="256"/>
      <c r="AC74" s="256"/>
      <c r="AD74" s="270"/>
      <c r="AE74" s="232"/>
      <c r="AF74" s="232"/>
    </row>
    <row r="75" spans="1:32" s="233" customFormat="1" ht="29.4" customHeight="1">
      <c r="A75" s="265" t="s">
        <v>144</v>
      </c>
      <c r="B75" s="243" t="s">
        <v>200</v>
      </c>
      <c r="C75" s="252"/>
      <c r="D75" s="252">
        <v>7</v>
      </c>
      <c r="E75" s="252"/>
      <c r="F75" s="252"/>
      <c r="G75" s="252">
        <v>6</v>
      </c>
      <c r="H75" s="227">
        <f t="shared" si="17"/>
        <v>180</v>
      </c>
      <c r="I75" s="256">
        <f t="shared" si="18"/>
        <v>72</v>
      </c>
      <c r="J75" s="252">
        <v>45</v>
      </c>
      <c r="K75" s="252"/>
      <c r="L75" s="252">
        <v>27</v>
      </c>
      <c r="M75" s="256">
        <f t="shared" si="19"/>
        <v>108</v>
      </c>
      <c r="N75" s="258"/>
      <c r="O75" s="258"/>
      <c r="P75" s="252"/>
      <c r="Q75" s="252"/>
      <c r="R75" s="256"/>
      <c r="S75" s="256"/>
      <c r="T75" s="256"/>
      <c r="U75" s="256"/>
      <c r="V75" s="256"/>
      <c r="W75" s="256"/>
      <c r="X75" s="256"/>
      <c r="Y75" s="256"/>
      <c r="Z75" s="256">
        <v>6</v>
      </c>
      <c r="AA75" s="256">
        <v>72</v>
      </c>
      <c r="AB75" s="256"/>
      <c r="AC75" s="256"/>
      <c r="AD75" s="270"/>
      <c r="AE75" s="232"/>
      <c r="AF75" s="232"/>
    </row>
    <row r="76" spans="1:32" s="233" customFormat="1" ht="28.2" customHeight="1">
      <c r="A76" s="265" t="s">
        <v>145</v>
      </c>
      <c r="B76" s="243" t="s">
        <v>201</v>
      </c>
      <c r="C76" s="252"/>
      <c r="D76" s="252">
        <v>7</v>
      </c>
      <c r="E76" s="252"/>
      <c r="F76" s="252"/>
      <c r="G76" s="252">
        <v>5</v>
      </c>
      <c r="H76" s="227">
        <f t="shared" si="17"/>
        <v>150</v>
      </c>
      <c r="I76" s="256">
        <f t="shared" si="18"/>
        <v>54</v>
      </c>
      <c r="J76" s="252">
        <v>36</v>
      </c>
      <c r="K76" s="252"/>
      <c r="L76" s="252">
        <v>18</v>
      </c>
      <c r="M76" s="256">
        <f t="shared" si="19"/>
        <v>96</v>
      </c>
      <c r="N76" s="258"/>
      <c r="O76" s="258"/>
      <c r="P76" s="252"/>
      <c r="Q76" s="252"/>
      <c r="R76" s="256"/>
      <c r="S76" s="256"/>
      <c r="T76" s="256"/>
      <c r="U76" s="256"/>
      <c r="V76" s="256"/>
      <c r="W76" s="256"/>
      <c r="X76" s="256"/>
      <c r="Y76" s="256"/>
      <c r="Z76" s="256">
        <v>5</v>
      </c>
      <c r="AA76" s="256">
        <v>54</v>
      </c>
      <c r="AB76" s="256"/>
      <c r="AC76" s="256"/>
      <c r="AD76" s="270"/>
      <c r="AE76" s="232"/>
      <c r="AF76" s="232"/>
    </row>
    <row r="77" spans="1:32" s="233" customFormat="1" ht="28.2" customHeight="1">
      <c r="A77" s="265" t="s">
        <v>211</v>
      </c>
      <c r="B77" s="243" t="s">
        <v>202</v>
      </c>
      <c r="C77" s="252"/>
      <c r="D77" s="252">
        <v>8</v>
      </c>
      <c r="E77" s="252"/>
      <c r="F77" s="252"/>
      <c r="G77" s="252">
        <v>3</v>
      </c>
      <c r="H77" s="227">
        <f t="shared" si="17"/>
        <v>90</v>
      </c>
      <c r="I77" s="256">
        <f t="shared" si="18"/>
        <v>36</v>
      </c>
      <c r="J77" s="252">
        <v>18</v>
      </c>
      <c r="K77" s="252"/>
      <c r="L77" s="252">
        <v>18</v>
      </c>
      <c r="M77" s="256">
        <f t="shared" si="19"/>
        <v>54</v>
      </c>
      <c r="N77" s="258"/>
      <c r="O77" s="258"/>
      <c r="P77" s="252"/>
      <c r="Q77" s="252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>
        <v>3</v>
      </c>
      <c r="AC77" s="256">
        <v>36</v>
      </c>
      <c r="AD77" s="270"/>
      <c r="AE77" s="232"/>
      <c r="AF77" s="232"/>
    </row>
    <row r="78" spans="1:32" s="233" customFormat="1" ht="32.4" customHeight="1">
      <c r="A78" s="265" t="s">
        <v>167</v>
      </c>
      <c r="B78" s="243" t="s">
        <v>203</v>
      </c>
      <c r="C78" s="252"/>
      <c r="D78" s="252">
        <v>4</v>
      </c>
      <c r="E78" s="252"/>
      <c r="F78" s="252"/>
      <c r="G78" s="252">
        <v>4</v>
      </c>
      <c r="H78" s="227">
        <f t="shared" si="17"/>
        <v>120</v>
      </c>
      <c r="I78" s="256"/>
      <c r="J78" s="252"/>
      <c r="K78" s="252"/>
      <c r="L78" s="252"/>
      <c r="M78" s="256">
        <f t="shared" si="19"/>
        <v>120</v>
      </c>
      <c r="N78" s="258"/>
      <c r="O78" s="258"/>
      <c r="P78" s="252"/>
      <c r="Q78" s="252"/>
      <c r="R78" s="256">
        <v>2</v>
      </c>
      <c r="S78" s="256"/>
      <c r="T78" s="256">
        <v>2</v>
      </c>
      <c r="U78" s="256"/>
      <c r="V78" s="256"/>
      <c r="W78" s="256"/>
      <c r="X78" s="256"/>
      <c r="Y78" s="256"/>
      <c r="Z78" s="256"/>
      <c r="AA78" s="256"/>
      <c r="AB78" s="256"/>
      <c r="AC78" s="256"/>
      <c r="AD78" s="270"/>
      <c r="AE78" s="232"/>
      <c r="AF78" s="232"/>
    </row>
    <row r="79" spans="1:32" ht="21" customHeight="1">
      <c r="A79" s="165"/>
      <c r="B79" s="464" t="s">
        <v>62</v>
      </c>
      <c r="C79" s="465"/>
      <c r="D79" s="465"/>
      <c r="E79" s="465"/>
      <c r="F79" s="466"/>
      <c r="G79" s="134">
        <f t="shared" ref="G79:AC79" si="20">SUM(G69:G78)</f>
        <v>48</v>
      </c>
      <c r="H79" s="134">
        <f t="shared" si="20"/>
        <v>1440</v>
      </c>
      <c r="I79" s="134">
        <f t="shared" si="20"/>
        <v>522</v>
      </c>
      <c r="J79" s="134">
        <f t="shared" si="20"/>
        <v>315</v>
      </c>
      <c r="K79" s="134">
        <f t="shared" si="20"/>
        <v>0</v>
      </c>
      <c r="L79" s="134">
        <f t="shared" si="20"/>
        <v>207</v>
      </c>
      <c r="M79" s="134">
        <f t="shared" si="20"/>
        <v>918</v>
      </c>
      <c r="N79" s="134">
        <f t="shared" si="20"/>
        <v>0</v>
      </c>
      <c r="O79" s="134">
        <f t="shared" si="20"/>
        <v>0</v>
      </c>
      <c r="P79" s="134">
        <f t="shared" si="20"/>
        <v>0</v>
      </c>
      <c r="Q79" s="134">
        <f t="shared" si="20"/>
        <v>0</v>
      </c>
      <c r="R79" s="134">
        <f t="shared" si="20"/>
        <v>7</v>
      </c>
      <c r="S79" s="134">
        <f t="shared" si="20"/>
        <v>63</v>
      </c>
      <c r="T79" s="134">
        <f t="shared" si="20"/>
        <v>7</v>
      </c>
      <c r="U79" s="134">
        <f t="shared" si="20"/>
        <v>63</v>
      </c>
      <c r="V79" s="134">
        <f t="shared" si="20"/>
        <v>10</v>
      </c>
      <c r="W79" s="134">
        <f t="shared" si="20"/>
        <v>126</v>
      </c>
      <c r="X79" s="134">
        <f t="shared" si="20"/>
        <v>10</v>
      </c>
      <c r="Y79" s="134">
        <f t="shared" si="20"/>
        <v>108</v>
      </c>
      <c r="Z79" s="134">
        <f t="shared" si="20"/>
        <v>11</v>
      </c>
      <c r="AA79" s="134">
        <f t="shared" si="20"/>
        <v>126</v>
      </c>
      <c r="AB79" s="134">
        <f t="shared" si="20"/>
        <v>3</v>
      </c>
      <c r="AC79" s="134">
        <f t="shared" si="20"/>
        <v>36</v>
      </c>
      <c r="AD79" s="135"/>
      <c r="AE79" s="119"/>
      <c r="AF79" s="119"/>
    </row>
    <row r="80" spans="1:32" ht="19.5" customHeight="1">
      <c r="A80" s="133"/>
      <c r="B80" s="428" t="s">
        <v>189</v>
      </c>
      <c r="C80" s="429"/>
      <c r="D80" s="429"/>
      <c r="E80" s="429"/>
      <c r="F80" s="429"/>
      <c r="G80" s="136">
        <f t="shared" ref="G80:AC80" si="21">G79+G67</f>
        <v>60</v>
      </c>
      <c r="H80" s="136">
        <f t="shared" si="21"/>
        <v>1800</v>
      </c>
      <c r="I80" s="136">
        <f t="shared" si="21"/>
        <v>684</v>
      </c>
      <c r="J80" s="136">
        <f t="shared" si="21"/>
        <v>369</v>
      </c>
      <c r="K80" s="136">
        <f t="shared" si="21"/>
        <v>0</v>
      </c>
      <c r="L80" s="136">
        <f t="shared" si="21"/>
        <v>315</v>
      </c>
      <c r="M80" s="136">
        <f t="shared" si="21"/>
        <v>1116</v>
      </c>
      <c r="N80" s="136">
        <f t="shared" si="21"/>
        <v>0</v>
      </c>
      <c r="O80" s="136">
        <f t="shared" si="21"/>
        <v>0</v>
      </c>
      <c r="P80" s="136">
        <f t="shared" si="21"/>
        <v>0</v>
      </c>
      <c r="Q80" s="136">
        <f t="shared" si="21"/>
        <v>0</v>
      </c>
      <c r="R80" s="136">
        <f t="shared" si="21"/>
        <v>10</v>
      </c>
      <c r="S80" s="136">
        <f t="shared" si="21"/>
        <v>99</v>
      </c>
      <c r="T80" s="136">
        <f t="shared" si="21"/>
        <v>10</v>
      </c>
      <c r="U80" s="136">
        <f t="shared" si="21"/>
        <v>99</v>
      </c>
      <c r="V80" s="136">
        <f t="shared" si="21"/>
        <v>10</v>
      </c>
      <c r="W80" s="136">
        <f t="shared" si="21"/>
        <v>126</v>
      </c>
      <c r="X80" s="136">
        <f t="shared" si="21"/>
        <v>13</v>
      </c>
      <c r="Y80" s="136">
        <f t="shared" si="21"/>
        <v>144</v>
      </c>
      <c r="Z80" s="136">
        <f t="shared" si="21"/>
        <v>13</v>
      </c>
      <c r="AA80" s="136">
        <f t="shared" si="21"/>
        <v>162</v>
      </c>
      <c r="AB80" s="136">
        <f t="shared" si="21"/>
        <v>4</v>
      </c>
      <c r="AC80" s="136">
        <f t="shared" si="21"/>
        <v>54</v>
      </c>
      <c r="AD80" s="135"/>
      <c r="AE80" s="119">
        <f>AB80+Z80+X80+V80+T80+R80+P80+N80</f>
        <v>60</v>
      </c>
      <c r="AF80" s="119">
        <f>AC80+AA80+Y80+W80+U80+S80+Q80+O80</f>
        <v>684</v>
      </c>
    </row>
    <row r="81" spans="1:33" ht="10.95" customHeight="1">
      <c r="A81" s="166"/>
      <c r="B81" s="167"/>
      <c r="C81" s="168"/>
      <c r="D81" s="168"/>
      <c r="E81" s="168"/>
      <c r="F81" s="169"/>
      <c r="G81" s="170"/>
      <c r="H81" s="170"/>
      <c r="I81" s="170"/>
      <c r="J81" s="170"/>
      <c r="K81" s="170"/>
      <c r="L81" s="170"/>
      <c r="M81" s="171"/>
      <c r="N81" s="172"/>
      <c r="O81" s="170"/>
      <c r="P81" s="170"/>
      <c r="Q81" s="170"/>
      <c r="R81" s="172"/>
      <c r="S81" s="170"/>
      <c r="T81" s="170"/>
      <c r="U81" s="170"/>
      <c r="V81" s="172"/>
      <c r="W81" s="170"/>
      <c r="X81" s="170"/>
      <c r="Y81" s="171"/>
      <c r="Z81" s="172"/>
      <c r="AA81" s="170"/>
      <c r="AB81" s="170"/>
      <c r="AC81" s="171"/>
      <c r="AD81" s="173"/>
      <c r="AE81" s="119"/>
      <c r="AF81" s="119"/>
    </row>
    <row r="82" spans="1:33" ht="20.25" customHeight="1">
      <c r="A82" s="161"/>
      <c r="B82" s="450" t="s">
        <v>182</v>
      </c>
      <c r="C82" s="451"/>
      <c r="D82" s="451"/>
      <c r="E82" s="451"/>
      <c r="F82" s="452"/>
      <c r="G82" s="162">
        <f>G80+G55</f>
        <v>240</v>
      </c>
      <c r="H82" s="162">
        <f t="shared" ref="H82:AB82" si="22">H80+H55</f>
        <v>7200</v>
      </c>
      <c r="I82" s="162">
        <f t="shared" si="22"/>
        <v>3066</v>
      </c>
      <c r="J82" s="162">
        <f t="shared" si="22"/>
        <v>1548</v>
      </c>
      <c r="K82" s="162">
        <f t="shared" si="22"/>
        <v>108</v>
      </c>
      <c r="L82" s="162">
        <f t="shared" si="22"/>
        <v>1410</v>
      </c>
      <c r="M82" s="162">
        <f t="shared" si="22"/>
        <v>4134</v>
      </c>
      <c r="N82" s="162">
        <f t="shared" si="22"/>
        <v>30</v>
      </c>
      <c r="O82" s="162">
        <f t="shared" si="22"/>
        <v>468</v>
      </c>
      <c r="P82" s="162">
        <f t="shared" si="22"/>
        <v>30</v>
      </c>
      <c r="Q82" s="162">
        <f t="shared" si="22"/>
        <v>468</v>
      </c>
      <c r="R82" s="162">
        <f t="shared" si="22"/>
        <v>30</v>
      </c>
      <c r="S82" s="162">
        <f t="shared" si="22"/>
        <v>432</v>
      </c>
      <c r="T82" s="162">
        <f t="shared" si="22"/>
        <v>30</v>
      </c>
      <c r="U82" s="162">
        <f t="shared" si="22"/>
        <v>432</v>
      </c>
      <c r="V82" s="162">
        <f t="shared" si="22"/>
        <v>30</v>
      </c>
      <c r="W82" s="162">
        <f t="shared" si="22"/>
        <v>396</v>
      </c>
      <c r="X82" s="162">
        <f t="shared" si="22"/>
        <v>30</v>
      </c>
      <c r="Y82" s="162">
        <f t="shared" si="22"/>
        <v>258</v>
      </c>
      <c r="Z82" s="174">
        <f t="shared" si="22"/>
        <v>30</v>
      </c>
      <c r="AA82" s="162">
        <f t="shared" si="22"/>
        <v>405</v>
      </c>
      <c r="AB82" s="174">
        <f t="shared" si="22"/>
        <v>30</v>
      </c>
      <c r="AC82" s="162">
        <f>AC80+AC55</f>
        <v>207</v>
      </c>
      <c r="AD82" s="137"/>
      <c r="AE82" s="119">
        <f>AB82+Z82+X82+V82+T82+R82+P82+N82</f>
        <v>240</v>
      </c>
      <c r="AF82" s="119">
        <f>AC82+AA82+Y82+W82+U82+S82+Q82+O82</f>
        <v>3066</v>
      </c>
    </row>
    <row r="83" spans="1:33" ht="0.75" customHeight="1">
      <c r="A83" s="114"/>
      <c r="B83" s="453" t="s">
        <v>133</v>
      </c>
      <c r="C83" s="453"/>
      <c r="D83" s="453"/>
      <c r="E83" s="453"/>
      <c r="F83" s="453"/>
      <c r="G83" s="262">
        <f>N83+P83+R83+T83+V83+X83+Z83+AB83</f>
        <v>240</v>
      </c>
      <c r="H83" s="177">
        <v>6360</v>
      </c>
      <c r="I83" s="177">
        <f>O83+Q83+S83+U83+W83+Y83+AA83+AC83</f>
        <v>3081</v>
      </c>
      <c r="J83" s="178">
        <f>I83*0.5</f>
        <v>1540.5</v>
      </c>
      <c r="K83" s="178">
        <v>603</v>
      </c>
      <c r="L83" s="178">
        <v>930</v>
      </c>
      <c r="M83" s="179">
        <f>H83-I83</f>
        <v>3279</v>
      </c>
      <c r="N83" s="180">
        <v>30</v>
      </c>
      <c r="O83" s="181">
        <v>468</v>
      </c>
      <c r="P83" s="182">
        <v>30</v>
      </c>
      <c r="Q83" s="181">
        <v>468</v>
      </c>
      <c r="R83" s="182">
        <v>30</v>
      </c>
      <c r="S83" s="181">
        <v>432</v>
      </c>
      <c r="T83" s="182">
        <v>30</v>
      </c>
      <c r="U83" s="181">
        <v>432</v>
      </c>
      <c r="V83" s="182">
        <v>30</v>
      </c>
      <c r="W83" s="181">
        <v>396</v>
      </c>
      <c r="X83" s="183">
        <v>30</v>
      </c>
      <c r="Y83" s="181">
        <v>264</v>
      </c>
      <c r="Z83" s="182">
        <v>30</v>
      </c>
      <c r="AA83" s="181">
        <v>414</v>
      </c>
      <c r="AB83" s="182">
        <v>30</v>
      </c>
      <c r="AC83" s="183">
        <v>207</v>
      </c>
      <c r="AD83" s="184" t="s">
        <v>190</v>
      </c>
      <c r="AE83" s="185">
        <f>AB83+Z83+X83+V83+T83+R83+P83+N83</f>
        <v>240</v>
      </c>
      <c r="AF83" s="185">
        <f>AC83+AA83+Y83+W83+U83+S83+Q83+O83</f>
        <v>3081</v>
      </c>
      <c r="AG83" s="196" t="s">
        <v>210</v>
      </c>
    </row>
    <row r="84" spans="1:33" ht="24.6" hidden="1">
      <c r="A84" s="114"/>
      <c r="B84" s="444"/>
      <c r="C84" s="444"/>
      <c r="D84" s="444"/>
      <c r="E84" s="444"/>
      <c r="F84" s="444"/>
      <c r="G84" s="186"/>
      <c r="H84" s="187"/>
      <c r="I84" s="188">
        <f>I83/H83</f>
        <v>0.48443396226415092</v>
      </c>
      <c r="J84" s="189">
        <f>J83/I83</f>
        <v>0.5</v>
      </c>
      <c r="K84" s="190">
        <f>K83/I83</f>
        <v>0.19571567672833495</v>
      </c>
      <c r="L84" s="190">
        <f>L83/I83</f>
        <v>0.3018500486854917</v>
      </c>
      <c r="M84" s="191">
        <f>M83/H83</f>
        <v>0.51556603773584908</v>
      </c>
      <c r="N84" s="192"/>
      <c r="O84" s="193">
        <f>O83/(N83*30)</f>
        <v>0.52</v>
      </c>
      <c r="P84" s="192"/>
      <c r="Q84" s="193">
        <f>Q83/(P83*30)</f>
        <v>0.52</v>
      </c>
      <c r="R84" s="194"/>
      <c r="S84" s="193">
        <f>S83/(R83*30)</f>
        <v>0.48</v>
      </c>
      <c r="T84" s="194"/>
      <c r="U84" s="193">
        <f>U83/(T83*30)</f>
        <v>0.48</v>
      </c>
      <c r="V84" s="195"/>
      <c r="W84" s="193">
        <f>W83/(V83*30)</f>
        <v>0.44</v>
      </c>
      <c r="X84" s="195"/>
      <c r="Y84" s="193">
        <f>Y83/(X83*30)</f>
        <v>0.29333333333333333</v>
      </c>
      <c r="Z84" s="195"/>
      <c r="AA84" s="193">
        <f>AA83/(Z83*30)</f>
        <v>0.46</v>
      </c>
      <c r="AB84" s="195"/>
      <c r="AC84" s="193">
        <f>AC83/(AB83*30)</f>
        <v>0.23</v>
      </c>
      <c r="AD84" s="184"/>
      <c r="AE84" s="196" t="s">
        <v>210</v>
      </c>
      <c r="AF84" s="196"/>
    </row>
    <row r="85" spans="1:33" ht="18" customHeight="1">
      <c r="A85" s="114"/>
      <c r="B85" s="440" t="s">
        <v>114</v>
      </c>
      <c r="C85" s="440"/>
      <c r="D85" s="440"/>
      <c r="E85" s="440"/>
      <c r="F85" s="440"/>
      <c r="G85" s="131"/>
      <c r="H85" s="131"/>
      <c r="I85" s="131"/>
      <c r="J85" s="131"/>
      <c r="K85" s="131"/>
      <c r="L85" s="131"/>
      <c r="M85" s="139"/>
      <c r="N85" s="140">
        <f>N83/(18+2)</f>
        <v>1.5</v>
      </c>
      <c r="O85" s="141"/>
      <c r="P85" s="141">
        <f>P83/(18+2)</f>
        <v>1.5</v>
      </c>
      <c r="Q85" s="141"/>
      <c r="R85" s="141">
        <f>R83/(18+2)</f>
        <v>1.5</v>
      </c>
      <c r="S85" s="141"/>
      <c r="T85" s="142">
        <f>T83/(18+2)</f>
        <v>1.5</v>
      </c>
      <c r="U85" s="141"/>
      <c r="V85" s="141">
        <f>V83/(18+2)</f>
        <v>1.5</v>
      </c>
      <c r="W85" s="141"/>
      <c r="X85" s="141">
        <f>X83/(18+2)</f>
        <v>1.5</v>
      </c>
      <c r="Y85" s="141"/>
      <c r="Z85" s="141">
        <f>Z83/(18+2)</f>
        <v>1.5</v>
      </c>
      <c r="AA85" s="141"/>
      <c r="AB85" s="141">
        <f>AB83/(20)</f>
        <v>1.5</v>
      </c>
      <c r="AC85" s="143"/>
      <c r="AD85" s="138"/>
    </row>
    <row r="86" spans="1:33" ht="18.75" customHeight="1">
      <c r="A86" s="114"/>
      <c r="B86" s="440" t="s">
        <v>115</v>
      </c>
      <c r="C86" s="440"/>
      <c r="D86" s="440"/>
      <c r="E86" s="440"/>
      <c r="F86" s="440"/>
      <c r="G86" s="131"/>
      <c r="H86" s="131"/>
      <c r="I86" s="131"/>
      <c r="J86" s="131"/>
      <c r="K86" s="131"/>
      <c r="L86" s="131"/>
      <c r="M86" s="139"/>
      <c r="N86" s="140">
        <f>N85*30</f>
        <v>45</v>
      </c>
      <c r="O86" s="141"/>
      <c r="P86" s="141">
        <f t="shared" ref="P86:AB86" si="23">P85*30</f>
        <v>45</v>
      </c>
      <c r="Q86" s="141"/>
      <c r="R86" s="141">
        <f t="shared" si="23"/>
        <v>45</v>
      </c>
      <c r="S86" s="141"/>
      <c r="T86" s="141">
        <f t="shared" si="23"/>
        <v>45</v>
      </c>
      <c r="U86" s="141"/>
      <c r="V86" s="141">
        <f t="shared" si="23"/>
        <v>45</v>
      </c>
      <c r="W86" s="141"/>
      <c r="X86" s="141">
        <f t="shared" si="23"/>
        <v>45</v>
      </c>
      <c r="Y86" s="141"/>
      <c r="Z86" s="141">
        <f t="shared" si="23"/>
        <v>45</v>
      </c>
      <c r="AA86" s="141"/>
      <c r="AB86" s="141">
        <f t="shared" si="23"/>
        <v>45</v>
      </c>
      <c r="AC86" s="143"/>
      <c r="AD86" s="138"/>
    </row>
    <row r="87" spans="1:33" ht="18.75" customHeight="1">
      <c r="A87" s="114"/>
      <c r="B87" s="457" t="s">
        <v>130</v>
      </c>
      <c r="C87" s="458"/>
      <c r="D87" s="458"/>
      <c r="E87" s="458"/>
      <c r="F87" s="459"/>
      <c r="G87" s="141">
        <f>SUM(N87:AC87)</f>
        <v>0</v>
      </c>
      <c r="H87" s="141"/>
      <c r="I87" s="141"/>
      <c r="J87" s="141"/>
      <c r="K87" s="141"/>
      <c r="L87" s="141"/>
      <c r="M87" s="144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3"/>
      <c r="AB87" s="143"/>
      <c r="AC87" s="143"/>
      <c r="AD87" s="138"/>
    </row>
    <row r="88" spans="1:33" ht="16.5" customHeight="1">
      <c r="A88" s="114"/>
      <c r="B88" s="457" t="s">
        <v>131</v>
      </c>
      <c r="C88" s="458"/>
      <c r="D88" s="458"/>
      <c r="E88" s="458"/>
      <c r="F88" s="459"/>
      <c r="G88" s="141">
        <f>SUM(N88:AC88)</f>
        <v>5</v>
      </c>
      <c r="H88" s="141"/>
      <c r="I88" s="141"/>
      <c r="J88" s="141"/>
      <c r="K88" s="141"/>
      <c r="L88" s="141"/>
      <c r="M88" s="144"/>
      <c r="N88" s="140"/>
      <c r="O88" s="263"/>
      <c r="P88" s="263"/>
      <c r="Q88" s="263">
        <v>1</v>
      </c>
      <c r="R88" s="263"/>
      <c r="S88" s="263">
        <v>1</v>
      </c>
      <c r="T88" s="263"/>
      <c r="U88" s="263"/>
      <c r="V88" s="263"/>
      <c r="W88" s="263"/>
      <c r="X88" s="263"/>
      <c r="Y88" s="263">
        <v>1</v>
      </c>
      <c r="Z88" s="263"/>
      <c r="AA88" s="264">
        <v>1</v>
      </c>
      <c r="AB88" s="264"/>
      <c r="AC88" s="264">
        <v>1</v>
      </c>
      <c r="AD88" s="138"/>
    </row>
    <row r="89" spans="1:33" ht="18.75" customHeight="1">
      <c r="A89" s="114"/>
      <c r="B89" s="457" t="s">
        <v>128</v>
      </c>
      <c r="C89" s="458"/>
      <c r="D89" s="458"/>
      <c r="E89" s="458"/>
      <c r="F89" s="459"/>
      <c r="G89" s="141">
        <f>SUM(N89:AC89)</f>
        <v>26</v>
      </c>
      <c r="H89" s="131"/>
      <c r="I89" s="131"/>
      <c r="J89" s="131"/>
      <c r="K89" s="131"/>
      <c r="L89" s="131"/>
      <c r="M89" s="139"/>
      <c r="N89" s="140"/>
      <c r="O89" s="263">
        <v>4</v>
      </c>
      <c r="P89" s="263"/>
      <c r="Q89" s="263">
        <v>5</v>
      </c>
      <c r="R89" s="263"/>
      <c r="S89" s="263">
        <v>4</v>
      </c>
      <c r="T89" s="263"/>
      <c r="U89" s="263">
        <v>4</v>
      </c>
      <c r="V89" s="263"/>
      <c r="W89" s="263">
        <v>3</v>
      </c>
      <c r="X89" s="263"/>
      <c r="Y89" s="263">
        <v>1</v>
      </c>
      <c r="Z89" s="263"/>
      <c r="AA89" s="264">
        <v>2</v>
      </c>
      <c r="AB89" s="264"/>
      <c r="AC89" s="264">
        <v>3</v>
      </c>
      <c r="AD89" s="114"/>
    </row>
    <row r="90" spans="1:33" ht="18" customHeight="1">
      <c r="A90" s="114"/>
      <c r="B90" s="457" t="s">
        <v>129</v>
      </c>
      <c r="C90" s="458"/>
      <c r="D90" s="458"/>
      <c r="E90" s="458"/>
      <c r="F90" s="459"/>
      <c r="G90" s="141">
        <f>SUM(N90:AC90)</f>
        <v>31</v>
      </c>
      <c r="H90" s="131"/>
      <c r="I90" s="131"/>
      <c r="J90" s="131"/>
      <c r="K90" s="131"/>
      <c r="L90" s="131"/>
      <c r="M90" s="139"/>
      <c r="N90" s="140"/>
      <c r="O90" s="263">
        <v>4</v>
      </c>
      <c r="P90" s="263"/>
      <c r="Q90" s="263">
        <v>2</v>
      </c>
      <c r="R90" s="263"/>
      <c r="S90" s="263">
        <v>3</v>
      </c>
      <c r="T90" s="263"/>
      <c r="U90" s="263">
        <v>4</v>
      </c>
      <c r="V90" s="141"/>
      <c r="W90" s="141">
        <v>5</v>
      </c>
      <c r="X90" s="141"/>
      <c r="Y90" s="141">
        <v>5</v>
      </c>
      <c r="Z90" s="141"/>
      <c r="AA90" s="263">
        <v>4</v>
      </c>
      <c r="AB90" s="141"/>
      <c r="AC90" s="141">
        <v>4</v>
      </c>
      <c r="AD90" s="114"/>
    </row>
    <row r="91" spans="1:33" ht="13.8">
      <c r="B91" s="39"/>
      <c r="C91" s="480"/>
      <c r="D91" s="480"/>
      <c r="E91" s="480"/>
      <c r="F91" s="480"/>
      <c r="G91" s="145"/>
      <c r="H91" s="145"/>
      <c r="I91" s="145"/>
      <c r="J91" s="145"/>
      <c r="K91" s="145"/>
      <c r="L91" s="145"/>
      <c r="M91" s="145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7"/>
    </row>
    <row r="92" spans="1:33">
      <c r="C92" s="463"/>
      <c r="D92" s="463"/>
      <c r="E92" s="463"/>
      <c r="F92" s="149"/>
      <c r="G92" s="149"/>
      <c r="H92" s="150"/>
      <c r="I92" s="479"/>
      <c r="J92" s="479"/>
      <c r="K92" s="479"/>
      <c r="L92" s="479"/>
      <c r="M92" s="479"/>
      <c r="N92" s="149"/>
      <c r="O92" s="149"/>
      <c r="P92" s="151"/>
      <c r="Q92" s="151"/>
      <c r="R92" s="463"/>
      <c r="S92" s="463"/>
      <c r="T92" s="463"/>
      <c r="U92" s="463"/>
      <c r="V92" s="463"/>
      <c r="W92" s="148"/>
      <c r="X92" s="151"/>
      <c r="Y92" s="151"/>
      <c r="Z92" s="150"/>
      <c r="AA92" s="149"/>
      <c r="AB92" s="149"/>
      <c r="AC92" s="149"/>
      <c r="AD92" s="13"/>
    </row>
    <row r="93" spans="1:33" ht="18.75" customHeight="1">
      <c r="A93" s="152" t="s">
        <v>254</v>
      </c>
      <c r="B93" s="152"/>
      <c r="C93" s="152"/>
      <c r="D93" s="152"/>
      <c r="E93" s="152"/>
      <c r="F93" s="152"/>
      <c r="G93" s="152"/>
      <c r="H93" s="15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33" ht="10.95" customHeight="1">
      <c r="A94" s="152"/>
      <c r="B94" s="153"/>
      <c r="C94" s="153"/>
      <c r="D94" s="423"/>
      <c r="E94" s="424"/>
      <c r="F94" s="424"/>
      <c r="G94" s="424"/>
      <c r="H94" s="42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33" ht="19.5" customHeight="1">
      <c r="A95" s="445" t="s">
        <v>186</v>
      </c>
      <c r="B95" s="467"/>
      <c r="C95" s="467"/>
      <c r="D95" s="467"/>
      <c r="E95" s="467"/>
      <c r="F95" s="467"/>
      <c r="G95" s="467"/>
      <c r="H95" s="46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33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32" ht="48" customHeight="1">
      <c r="A97" s="1"/>
      <c r="B97" s="1"/>
      <c r="C97" s="468" t="s">
        <v>184</v>
      </c>
      <c r="D97" s="469"/>
      <c r="E97" s="469"/>
      <c r="F97" s="469"/>
      <c r="G97" s="469"/>
      <c r="H97" s="469"/>
      <c r="I97" s="469"/>
      <c r="J97" s="469"/>
      <c r="K97" s="469"/>
      <c r="L97" s="469"/>
      <c r="M97" s="469"/>
      <c r="N97" s="470" t="s">
        <v>117</v>
      </c>
      <c r="O97" s="470"/>
      <c r="P97" s="470"/>
      <c r="Q97" s="470"/>
      <c r="R97" s="460" t="s">
        <v>185</v>
      </c>
      <c r="S97" s="460"/>
      <c r="T97" s="460"/>
      <c r="U97" s="460"/>
    </row>
    <row r="98" spans="1:32" ht="15" customHeight="1">
      <c r="A98" s="1"/>
      <c r="B98" s="1"/>
      <c r="C98" s="154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"/>
      <c r="O98" s="1"/>
      <c r="P98" s="1"/>
      <c r="Q98" s="1"/>
      <c r="R98" s="1"/>
      <c r="S98" s="1"/>
      <c r="T98" s="1"/>
      <c r="U98" s="1"/>
    </row>
    <row r="99" spans="1:32" ht="22.95" customHeight="1">
      <c r="A99" s="1"/>
      <c r="B99" s="1"/>
      <c r="C99" s="461" t="s">
        <v>169</v>
      </c>
      <c r="D99" s="461"/>
      <c r="E99" s="461"/>
      <c r="F99" s="461"/>
      <c r="G99" s="461"/>
      <c r="H99" s="461"/>
      <c r="I99" s="461"/>
      <c r="J99" s="461"/>
      <c r="K99" s="461"/>
      <c r="L99" s="157"/>
      <c r="M99" s="157"/>
      <c r="N99" s="462" t="s">
        <v>117</v>
      </c>
      <c r="O99" s="462"/>
      <c r="P99" s="462"/>
      <c r="Q99" s="462"/>
      <c r="R99" s="478" t="s">
        <v>116</v>
      </c>
      <c r="S99" s="478"/>
      <c r="T99" s="478"/>
      <c r="U99" s="478"/>
    </row>
    <row r="100" spans="1:32" ht="15" customHeight="1">
      <c r="A100" s="1"/>
      <c r="B100" s="1"/>
      <c r="C100" s="154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"/>
      <c r="O100" s="1"/>
      <c r="P100" s="1"/>
      <c r="Q100" s="1"/>
      <c r="R100" s="1"/>
      <c r="S100" s="1"/>
      <c r="T100" s="1"/>
      <c r="U100" s="1"/>
    </row>
    <row r="101" spans="1:32" ht="20.25" customHeight="1">
      <c r="A101" s="1"/>
      <c r="B101" s="1"/>
      <c r="C101" s="445" t="s">
        <v>255</v>
      </c>
      <c r="D101" s="445"/>
      <c r="E101" s="445"/>
      <c r="F101" s="445"/>
      <c r="G101" s="445"/>
      <c r="H101" s="445"/>
      <c r="I101" s="445"/>
      <c r="J101" s="445"/>
      <c r="K101" s="445"/>
      <c r="L101" s="445"/>
      <c r="M101" s="445"/>
      <c r="N101" s="462" t="s">
        <v>117</v>
      </c>
      <c r="O101" s="462"/>
      <c r="P101" s="462"/>
      <c r="Q101" s="462"/>
      <c r="R101" s="460" t="s">
        <v>256</v>
      </c>
      <c r="S101" s="460"/>
      <c r="T101" s="460"/>
      <c r="U101" s="460"/>
    </row>
    <row r="102" spans="1:32" ht="12.75" customHeight="1">
      <c r="A102" s="1"/>
      <c r="B102" s="1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"/>
      <c r="O102" s="1"/>
      <c r="P102" s="1"/>
      <c r="Q102" s="1"/>
      <c r="R102" s="156"/>
      <c r="S102" s="156"/>
      <c r="T102" s="156"/>
      <c r="U102" s="156"/>
    </row>
    <row r="103" spans="1:32" ht="19.5" customHeight="1">
      <c r="A103" s="1"/>
      <c r="B103" s="1"/>
      <c r="C103" s="445" t="s">
        <v>118</v>
      </c>
      <c r="D103" s="445"/>
      <c r="E103" s="445"/>
      <c r="F103" s="445"/>
      <c r="G103" s="445"/>
      <c r="H103" s="445"/>
      <c r="I103" s="1"/>
      <c r="J103" s="1"/>
      <c r="K103" s="1"/>
      <c r="L103" s="1"/>
      <c r="M103" s="1"/>
      <c r="N103" s="462" t="s">
        <v>117</v>
      </c>
      <c r="O103" s="462"/>
      <c r="P103" s="462"/>
      <c r="Q103" s="462"/>
      <c r="R103" s="460" t="s">
        <v>257</v>
      </c>
      <c r="S103" s="460"/>
      <c r="T103" s="460"/>
      <c r="U103" s="460"/>
    </row>
    <row r="104" spans="1:32" ht="10.5" customHeight="1">
      <c r="A104" s="1"/>
      <c r="B104" s="1"/>
      <c r="C104" s="204"/>
      <c r="D104" s="204"/>
      <c r="E104" s="204"/>
      <c r="F104" s="204"/>
      <c r="G104" s="204"/>
      <c r="H104" s="204"/>
      <c r="I104" s="1"/>
      <c r="J104" s="1"/>
      <c r="K104" s="1"/>
      <c r="L104" s="1"/>
      <c r="M104" s="1"/>
      <c r="N104" s="203"/>
      <c r="O104" s="203"/>
      <c r="P104" s="203"/>
      <c r="Q104" s="203"/>
      <c r="R104" s="205"/>
      <c r="S104" s="205"/>
      <c r="T104" s="205"/>
      <c r="U104" s="205"/>
    </row>
    <row r="105" spans="1:32" ht="18" customHeight="1">
      <c r="A105" s="1"/>
      <c r="B105" s="1"/>
      <c r="C105" s="477" t="s">
        <v>264</v>
      </c>
      <c r="D105" s="477"/>
      <c r="E105" s="477"/>
      <c r="F105" s="477"/>
      <c r="G105" s="477"/>
      <c r="H105" s="477"/>
      <c r="I105" s="477"/>
      <c r="J105" s="477"/>
      <c r="K105" s="477"/>
      <c r="L105" s="477"/>
      <c r="M105" s="477"/>
      <c r="N105" s="462" t="s">
        <v>117</v>
      </c>
      <c r="O105" s="462"/>
      <c r="P105" s="462"/>
      <c r="Q105" s="462"/>
      <c r="R105" s="460" t="s">
        <v>265</v>
      </c>
      <c r="S105" s="460"/>
      <c r="T105" s="460"/>
      <c r="U105" s="460"/>
    </row>
    <row r="106" spans="1:32" ht="15.6">
      <c r="A106" s="1"/>
      <c r="B106" s="1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"/>
      <c r="O106" s="1"/>
      <c r="P106" s="1"/>
      <c r="Q106" s="1"/>
      <c r="R106" s="1"/>
      <c r="S106" s="1"/>
      <c r="T106" s="1"/>
      <c r="U106" s="1"/>
    </row>
    <row r="112" spans="1:32" ht="19.5" customHeight="1">
      <c r="A112" s="206"/>
      <c r="B112" s="447" t="s">
        <v>113</v>
      </c>
      <c r="C112" s="448"/>
      <c r="D112" s="448"/>
      <c r="E112" s="448"/>
      <c r="F112" s="448"/>
      <c r="G112" s="448"/>
      <c r="H112" s="448"/>
      <c r="I112" s="448"/>
      <c r="J112" s="448"/>
      <c r="K112" s="448"/>
      <c r="L112" s="448"/>
      <c r="M112" s="448"/>
      <c r="N112" s="448"/>
      <c r="O112" s="448"/>
      <c r="P112" s="448"/>
      <c r="Q112" s="448"/>
      <c r="R112" s="448"/>
      <c r="S112" s="448"/>
      <c r="T112" s="448"/>
      <c r="U112" s="448"/>
      <c r="V112" s="448"/>
      <c r="W112" s="448"/>
      <c r="X112" s="448"/>
      <c r="Y112" s="448"/>
      <c r="Z112" s="448"/>
      <c r="AA112" s="448"/>
      <c r="AB112" s="448"/>
      <c r="AC112" s="449"/>
      <c r="AD112" s="207"/>
      <c r="AE112" s="185">
        <f t="shared" ref="AE112:AF114" si="24">AB112+Z112+X112+V112+T112+R112+P112+N112</f>
        <v>0</v>
      </c>
      <c r="AF112" s="185">
        <f t="shared" si="24"/>
        <v>0</v>
      </c>
    </row>
    <row r="113" spans="1:38" ht="15" customHeight="1">
      <c r="A113" s="208">
        <v>1</v>
      </c>
      <c r="B113" s="209" t="s">
        <v>113</v>
      </c>
      <c r="C113" s="210"/>
      <c r="D113" s="210"/>
      <c r="E113" s="210"/>
      <c r="F113" s="210"/>
      <c r="G113" s="210">
        <v>40.65</v>
      </c>
      <c r="H113" s="210">
        <f>G113*30</f>
        <v>1219.5</v>
      </c>
      <c r="I113" s="210">
        <f>J113+K113+L113</f>
        <v>702</v>
      </c>
      <c r="J113" s="210"/>
      <c r="K113" s="210"/>
      <c r="L113" s="210">
        <v>702</v>
      </c>
      <c r="M113" s="210">
        <f>H113-I113</f>
        <v>517.5</v>
      </c>
      <c r="N113" s="211"/>
      <c r="O113" s="211"/>
      <c r="P113" s="211"/>
      <c r="Q113" s="211"/>
      <c r="R113" s="211"/>
      <c r="S113" s="211"/>
      <c r="T113" s="211"/>
      <c r="U113" s="211"/>
      <c r="V113" s="212">
        <v>8</v>
      </c>
      <c r="W113" s="211">
        <v>110</v>
      </c>
      <c r="X113" s="212">
        <v>12.5</v>
      </c>
      <c r="Y113" s="211">
        <v>236</v>
      </c>
      <c r="Z113" s="212">
        <v>7</v>
      </c>
      <c r="AA113" s="211">
        <v>108</v>
      </c>
      <c r="AB113" s="213">
        <v>13.15</v>
      </c>
      <c r="AC113" s="211">
        <v>248</v>
      </c>
      <c r="AD113" s="207" t="s">
        <v>124</v>
      </c>
      <c r="AE113" s="185">
        <f t="shared" si="24"/>
        <v>40.65</v>
      </c>
      <c r="AF113" s="185">
        <f t="shared" si="24"/>
        <v>702</v>
      </c>
      <c r="AG113" s="421" t="s">
        <v>214</v>
      </c>
      <c r="AH113" s="422"/>
      <c r="AI113" s="422"/>
      <c r="AJ113" s="422"/>
      <c r="AK113" s="422"/>
      <c r="AL113" s="422"/>
    </row>
    <row r="114" spans="1:38" ht="13.8">
      <c r="A114" s="208"/>
      <c r="B114" s="441" t="s">
        <v>62</v>
      </c>
      <c r="C114" s="442"/>
      <c r="D114" s="442"/>
      <c r="E114" s="442"/>
      <c r="F114" s="443"/>
      <c r="G114" s="211">
        <f t="shared" ref="G114:AC114" si="25">SUM(G113:G113)</f>
        <v>40.65</v>
      </c>
      <c r="H114" s="211">
        <f t="shared" si="25"/>
        <v>1219.5</v>
      </c>
      <c r="I114" s="211">
        <f t="shared" si="25"/>
        <v>702</v>
      </c>
      <c r="J114" s="211">
        <f t="shared" si="25"/>
        <v>0</v>
      </c>
      <c r="K114" s="211">
        <f t="shared" si="25"/>
        <v>0</v>
      </c>
      <c r="L114" s="211">
        <f t="shared" si="25"/>
        <v>702</v>
      </c>
      <c r="M114" s="211">
        <f t="shared" si="25"/>
        <v>517.5</v>
      </c>
      <c r="N114" s="211">
        <f t="shared" si="25"/>
        <v>0</v>
      </c>
      <c r="O114" s="211">
        <f t="shared" si="25"/>
        <v>0</v>
      </c>
      <c r="P114" s="211">
        <f t="shared" si="25"/>
        <v>0</v>
      </c>
      <c r="Q114" s="211">
        <f t="shared" si="25"/>
        <v>0</v>
      </c>
      <c r="R114" s="211">
        <f t="shared" si="25"/>
        <v>0</v>
      </c>
      <c r="S114" s="211">
        <f t="shared" si="25"/>
        <v>0</v>
      </c>
      <c r="T114" s="211">
        <f t="shared" si="25"/>
        <v>0</v>
      </c>
      <c r="U114" s="211">
        <f t="shared" si="25"/>
        <v>0</v>
      </c>
      <c r="V114" s="212">
        <f t="shared" si="25"/>
        <v>8</v>
      </c>
      <c r="W114" s="211">
        <f t="shared" si="25"/>
        <v>110</v>
      </c>
      <c r="X114" s="211">
        <f t="shared" si="25"/>
        <v>12.5</v>
      </c>
      <c r="Y114" s="211">
        <f t="shared" si="25"/>
        <v>236</v>
      </c>
      <c r="Z114" s="212">
        <f t="shared" si="25"/>
        <v>7</v>
      </c>
      <c r="AA114" s="211">
        <f t="shared" si="25"/>
        <v>108</v>
      </c>
      <c r="AB114" s="213">
        <f t="shared" si="25"/>
        <v>13.15</v>
      </c>
      <c r="AC114" s="211">
        <f t="shared" si="25"/>
        <v>248</v>
      </c>
      <c r="AD114" s="207"/>
      <c r="AE114" s="185">
        <f t="shared" si="24"/>
        <v>40.65</v>
      </c>
      <c r="AF114" s="185">
        <f t="shared" si="24"/>
        <v>702</v>
      </c>
      <c r="AG114" s="422"/>
      <c r="AH114" s="422"/>
      <c r="AI114" s="422"/>
      <c r="AJ114" s="422"/>
      <c r="AK114" s="422"/>
      <c r="AL114" s="422"/>
    </row>
    <row r="115" spans="1:38" ht="16.5" customHeight="1">
      <c r="A115" s="214" t="s">
        <v>170</v>
      </c>
      <c r="B115" s="454" t="s">
        <v>176</v>
      </c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  <c r="AA115" s="455"/>
      <c r="AB115" s="455"/>
      <c r="AC115" s="456"/>
      <c r="AD115" s="207"/>
      <c r="AE115" s="185">
        <f t="shared" ref="AE115:AF118" si="26">AB115+Z115+X115+V115+T115+R115+P115+N115</f>
        <v>0</v>
      </c>
      <c r="AF115" s="185">
        <f t="shared" si="26"/>
        <v>0</v>
      </c>
      <c r="AG115" s="422"/>
      <c r="AH115" s="422"/>
      <c r="AI115" s="422"/>
      <c r="AJ115" s="422"/>
      <c r="AK115" s="422"/>
      <c r="AL115" s="422"/>
    </row>
    <row r="116" spans="1:38" ht="13.8">
      <c r="A116" s="215" t="s">
        <v>171</v>
      </c>
      <c r="B116" s="216" t="s">
        <v>172</v>
      </c>
      <c r="C116" s="217"/>
      <c r="D116" s="217"/>
      <c r="E116" s="217"/>
      <c r="F116" s="217"/>
      <c r="G116" s="217"/>
      <c r="H116" s="217">
        <f>G116*30</f>
        <v>0</v>
      </c>
      <c r="I116" s="217">
        <f>J116+K116+L116</f>
        <v>402</v>
      </c>
      <c r="J116" s="217"/>
      <c r="K116" s="217"/>
      <c r="L116" s="217">
        <f>O116+Q116+S116+U116+W116+Y116+AA116+AC116</f>
        <v>402</v>
      </c>
      <c r="M116" s="218"/>
      <c r="N116" s="219"/>
      <c r="O116" s="217">
        <v>72</v>
      </c>
      <c r="P116" s="217"/>
      <c r="Q116" s="217">
        <v>72</v>
      </c>
      <c r="R116" s="219"/>
      <c r="S116" s="217">
        <v>72</v>
      </c>
      <c r="T116" s="217"/>
      <c r="U116" s="217">
        <v>72</v>
      </c>
      <c r="V116" s="220"/>
      <c r="W116" s="217">
        <v>36</v>
      </c>
      <c r="X116" s="217"/>
      <c r="Y116" s="218">
        <v>24</v>
      </c>
      <c r="Z116" s="219"/>
      <c r="AA116" s="217">
        <v>36</v>
      </c>
      <c r="AB116" s="217"/>
      <c r="AC116" s="221">
        <v>18</v>
      </c>
      <c r="AD116" s="222" t="s">
        <v>173</v>
      </c>
      <c r="AE116" s="185">
        <f t="shared" si="26"/>
        <v>0</v>
      </c>
      <c r="AF116" s="185">
        <f t="shared" si="26"/>
        <v>402</v>
      </c>
      <c r="AG116" s="422"/>
      <c r="AH116" s="422"/>
      <c r="AI116" s="422"/>
      <c r="AJ116" s="422"/>
      <c r="AK116" s="422"/>
      <c r="AL116" s="422"/>
    </row>
    <row r="117" spans="1:38" ht="15.6" customHeight="1">
      <c r="A117" s="223" t="s">
        <v>174</v>
      </c>
      <c r="B117" s="216" t="s">
        <v>175</v>
      </c>
      <c r="C117" s="217"/>
      <c r="D117" s="217"/>
      <c r="E117" s="217"/>
      <c r="F117" s="217"/>
      <c r="G117" s="217"/>
      <c r="H117" s="217">
        <f>G117*30</f>
        <v>0</v>
      </c>
      <c r="I117" s="217">
        <f>J117+K117+L117</f>
        <v>114</v>
      </c>
      <c r="J117" s="217"/>
      <c r="K117" s="217"/>
      <c r="L117" s="217">
        <f>O117+Q117+S117+U117+W117+Y117+AA117+AC117</f>
        <v>114</v>
      </c>
      <c r="M117" s="218"/>
      <c r="N117" s="219"/>
      <c r="O117" s="217"/>
      <c r="P117" s="217"/>
      <c r="Q117" s="217"/>
      <c r="R117" s="219"/>
      <c r="S117" s="217"/>
      <c r="T117" s="217"/>
      <c r="U117" s="217"/>
      <c r="V117" s="220"/>
      <c r="W117" s="217">
        <v>36</v>
      </c>
      <c r="X117" s="217"/>
      <c r="Y117" s="218">
        <v>24</v>
      </c>
      <c r="Z117" s="219"/>
      <c r="AA117" s="217">
        <v>36</v>
      </c>
      <c r="AB117" s="217"/>
      <c r="AC117" s="221">
        <v>18</v>
      </c>
      <c r="AD117" s="222" t="s">
        <v>105</v>
      </c>
      <c r="AE117" s="185">
        <f t="shared" si="26"/>
        <v>0</v>
      </c>
      <c r="AF117" s="185">
        <f t="shared" si="26"/>
        <v>114</v>
      </c>
      <c r="AG117" s="422"/>
      <c r="AH117" s="422"/>
      <c r="AI117" s="422"/>
      <c r="AJ117" s="422"/>
      <c r="AK117" s="422"/>
      <c r="AL117" s="422"/>
    </row>
    <row r="118" spans="1:38" ht="13.8">
      <c r="A118" s="224"/>
      <c r="B118" s="441" t="s">
        <v>62</v>
      </c>
      <c r="C118" s="442"/>
      <c r="D118" s="442"/>
      <c r="E118" s="442"/>
      <c r="F118" s="443"/>
      <c r="G118" s="217">
        <f t="shared" ref="G118:L118" si="27">SUM(G116:G117)</f>
        <v>0</v>
      </c>
      <c r="H118" s="217">
        <f t="shared" si="27"/>
        <v>0</v>
      </c>
      <c r="I118" s="217">
        <f t="shared" si="27"/>
        <v>516</v>
      </c>
      <c r="J118" s="217">
        <f t="shared" si="27"/>
        <v>0</v>
      </c>
      <c r="K118" s="217">
        <f t="shared" si="27"/>
        <v>0</v>
      </c>
      <c r="L118" s="217">
        <f t="shared" si="27"/>
        <v>516</v>
      </c>
      <c r="M118" s="218"/>
      <c r="N118" s="219"/>
      <c r="O118" s="217"/>
      <c r="P118" s="217"/>
      <c r="Q118" s="217"/>
      <c r="R118" s="219"/>
      <c r="S118" s="217"/>
      <c r="T118" s="217"/>
      <c r="U118" s="217"/>
      <c r="V118" s="220"/>
      <c r="W118" s="217"/>
      <c r="X118" s="217"/>
      <c r="Y118" s="218"/>
      <c r="Z118" s="219"/>
      <c r="AA118" s="217"/>
      <c r="AB118" s="217"/>
      <c r="AC118" s="221"/>
      <c r="AD118" s="222"/>
      <c r="AE118" s="185">
        <f t="shared" si="26"/>
        <v>0</v>
      </c>
      <c r="AF118" s="185">
        <f t="shared" si="26"/>
        <v>0</v>
      </c>
    </row>
  </sheetData>
  <mergeCells count="120">
    <mergeCell ref="V56:Y56"/>
    <mergeCell ref="Z56:AC56"/>
    <mergeCell ref="I92:M92"/>
    <mergeCell ref="R92:V92"/>
    <mergeCell ref="V58:W58"/>
    <mergeCell ref="AB58:AC58"/>
    <mergeCell ref="B62:AC62"/>
    <mergeCell ref="C57:C59"/>
    <mergeCell ref="C91:F91"/>
    <mergeCell ref="I58:I59"/>
    <mergeCell ref="N103:Q103"/>
    <mergeCell ref="R103:U103"/>
    <mergeCell ref="C105:M105"/>
    <mergeCell ref="N105:Q105"/>
    <mergeCell ref="R105:U105"/>
    <mergeCell ref="B68:AC68"/>
    <mergeCell ref="N99:Q99"/>
    <mergeCell ref="R99:U99"/>
    <mergeCell ref="B80:F80"/>
    <mergeCell ref="B85:F85"/>
    <mergeCell ref="A95:H95"/>
    <mergeCell ref="C97:M97"/>
    <mergeCell ref="N97:Q97"/>
    <mergeCell ref="A56:A59"/>
    <mergeCell ref="H56:M56"/>
    <mergeCell ref="J58:L58"/>
    <mergeCell ref="E58:E59"/>
    <mergeCell ref="B67:F67"/>
    <mergeCell ref="B61:AC61"/>
    <mergeCell ref="R57:S57"/>
    <mergeCell ref="N101:Q101"/>
    <mergeCell ref="R101:U101"/>
    <mergeCell ref="C92:E92"/>
    <mergeCell ref="P58:Q58"/>
    <mergeCell ref="B79:F79"/>
    <mergeCell ref="R58:S58"/>
    <mergeCell ref="T58:U58"/>
    <mergeCell ref="M57:M59"/>
    <mergeCell ref="D57:D59"/>
    <mergeCell ref="C101:M101"/>
    <mergeCell ref="B112:AC112"/>
    <mergeCell ref="B82:F82"/>
    <mergeCell ref="B83:F83"/>
    <mergeCell ref="B115:AC115"/>
    <mergeCell ref="B87:F87"/>
    <mergeCell ref="B88:F88"/>
    <mergeCell ref="B89:F89"/>
    <mergeCell ref="B90:F90"/>
    <mergeCell ref="R97:U97"/>
    <mergeCell ref="C99:K99"/>
    <mergeCell ref="B118:F118"/>
    <mergeCell ref="B114:F114"/>
    <mergeCell ref="B84:F84"/>
    <mergeCell ref="C103:H103"/>
    <mergeCell ref="N58:O58"/>
    <mergeCell ref="B56:B59"/>
    <mergeCell ref="C56:F56"/>
    <mergeCell ref="G56:G59"/>
    <mergeCell ref="F58:F59"/>
    <mergeCell ref="E57:F57"/>
    <mergeCell ref="AD56:AD59"/>
    <mergeCell ref="AB57:AC57"/>
    <mergeCell ref="R56:U56"/>
    <mergeCell ref="V57:W57"/>
    <mergeCell ref="X57:Y57"/>
    <mergeCell ref="B86:F86"/>
    <mergeCell ref="X58:Y58"/>
    <mergeCell ref="Z58:AA58"/>
    <mergeCell ref="I57:L57"/>
    <mergeCell ref="Z57:AA57"/>
    <mergeCell ref="H57:H59"/>
    <mergeCell ref="M5:M7"/>
    <mergeCell ref="T57:U57"/>
    <mergeCell ref="B54:F54"/>
    <mergeCell ref="B21:F21"/>
    <mergeCell ref="B9:AC9"/>
    <mergeCell ref="F6:F7"/>
    <mergeCell ref="N57:O57"/>
    <mergeCell ref="P57:Q57"/>
    <mergeCell ref="B22:AC22"/>
    <mergeCell ref="AB5:AC5"/>
    <mergeCell ref="N56:Q56"/>
    <mergeCell ref="E6:E7"/>
    <mergeCell ref="P5:Q5"/>
    <mergeCell ref="I6:I7"/>
    <mergeCell ref="J6:L6"/>
    <mergeCell ref="B55:F55"/>
    <mergeCell ref="E5:F5"/>
    <mergeCell ref="H5:H7"/>
    <mergeCell ref="I5:L5"/>
    <mergeCell ref="AG113:AL117"/>
    <mergeCell ref="D94:H94"/>
    <mergeCell ref="N6:O6"/>
    <mergeCell ref="P6:Q6"/>
    <mergeCell ref="AD4:AD7"/>
    <mergeCell ref="Z6:AA6"/>
    <mergeCell ref="T6:U6"/>
    <mergeCell ref="V6:W6"/>
    <mergeCell ref="X6:Y6"/>
    <mergeCell ref="R6:S6"/>
    <mergeCell ref="B10:AC10"/>
    <mergeCell ref="AB6:AC6"/>
    <mergeCell ref="G3:Q3"/>
    <mergeCell ref="A4:A7"/>
    <mergeCell ref="B4:B7"/>
    <mergeCell ref="C4:F4"/>
    <mergeCell ref="G4:G7"/>
    <mergeCell ref="H4:M4"/>
    <mergeCell ref="Z5:AA5"/>
    <mergeCell ref="Z4:AC4"/>
    <mergeCell ref="N4:Q4"/>
    <mergeCell ref="N5:O5"/>
    <mergeCell ref="C5:C7"/>
    <mergeCell ref="D5:D7"/>
    <mergeCell ref="R4:U4"/>
    <mergeCell ref="V4:Y4"/>
    <mergeCell ref="V5:W5"/>
    <mergeCell ref="X5:Y5"/>
    <mergeCell ref="R5:S5"/>
    <mergeCell ref="T5:U5"/>
  </mergeCells>
  <pageMargins left="0.39370078740157483" right="0" top="0.59055118110236227" bottom="0" header="0.51181102362204722" footer="0.51181102362204722"/>
  <pageSetup paperSize="8" scale="70" orientation="portrait" r:id="rId1"/>
  <headerFooter alignWithMargins="0"/>
  <rowBreaks count="1" manualBreakCount="1">
    <brk id="55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графік ДФ</vt:lpstr>
      <vt:lpstr>план бак ДФ  (2)</vt:lpstr>
      <vt:lpstr>'графік ДФ'!Print_Area</vt:lpstr>
      <vt:lpstr>'план бак ДФ  (2)'!Print_Area</vt:lpstr>
    </vt:vector>
  </TitlesOfParts>
  <Company>VNTU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U.O.</dc:creator>
  <cp:lastModifiedBy>Shevchenko Viktor</cp:lastModifiedBy>
  <cp:lastPrinted>2022-01-18T15:05:11Z</cp:lastPrinted>
  <dcterms:created xsi:type="dcterms:W3CDTF">2016-03-31T12:29:06Z</dcterms:created>
  <dcterms:modified xsi:type="dcterms:W3CDTF">2022-05-13T14:13:26Z</dcterms:modified>
</cp:coreProperties>
</file>