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B78129E-4F9C-43A8-B6C2-233F834374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7" r:id="rId1"/>
    <sheet name="Sheet1" sheetId="6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3" i="7"/>
  <c r="I2" i="7"/>
  <c r="H13" i="7"/>
  <c r="H12" i="7"/>
  <c r="H11" i="7"/>
  <c r="H10" i="7"/>
  <c r="H9" i="7"/>
  <c r="H8" i="7"/>
  <c r="H7" i="7"/>
  <c r="H6" i="7"/>
  <c r="H5" i="7"/>
  <c r="H4" i="7"/>
  <c r="H3" i="7"/>
  <c r="H2" i="7"/>
  <c r="G13" i="7"/>
  <c r="G12" i="7"/>
  <c r="G11" i="7"/>
  <c r="G10" i="7"/>
</calcChain>
</file>

<file path=xl/sharedStrings.xml><?xml version="1.0" encoding="utf-8"?>
<sst xmlns="http://schemas.openxmlformats.org/spreadsheetml/2006/main" count="4225" uniqueCount="54">
  <si>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</si>
  <si>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</si>
  <si>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</si>
  <si>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</si>
  <si>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</si>
  <si>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</si>
  <si>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</si>
  <si>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</si>
  <si>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</si>
  <si>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</si>
  <si>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</si>
  <si>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</si>
  <si>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</si>
  <si>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</si>
  <si>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</si>
  <si>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</si>
  <si>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</si>
  <si>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</si>
  <si>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</si>
  <si>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</si>
  <si>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</si>
  <si>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</si>
  <si>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</si>
  <si>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</si>
  <si>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</si>
  <si>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</si>
  <si>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</si>
  <si>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</si>
  <si>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</si>
  <si>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</si>
  <si>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</si>
  <si>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</si>
  <si>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</si>
  <si>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</si>
  <si>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</si>
  <si>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</si>
  <si>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</si>
  <si>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</si>
  <si>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</si>
  <si>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</si>
  <si>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</si>
  <si>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</si>
  <si>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</si>
  <si>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</si>
  <si>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</si>
  <si>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</si>
  <si>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</si>
  <si>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</si>
  <si>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</si>
  <si>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</si>
  <si>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Column Labels</t>
  </si>
  <si>
    <t>Grand Total</t>
  </si>
  <si>
    <t>Row Labels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</si>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</sst>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un Chandima" refreshedDate="45767.55269409722" createdVersion="8" refreshedVersion="8" minRefreshableVersion="3" recordCount="700" xr:uid="{11BF0A1F-B120-4C57-A048-C5102711730E}">
  <cacheSource type="worksheet">
    <worksheetSource name="financials"/>
  </cacheSource>
  <cacheFields count="16">
    <cacheField name="Segment" numFmtId="0">
      <sharedItems/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x v="0"/>
    <x v="0"/>
    <x v="0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x v="0"/>
    <x v="0"/>
    <x v="0"/>
  </r>
  <r>
    <s v="Midmarket"/>
    <s v="France"/>
    <s v="Carretera"/>
    <s v="None"/>
    <n v="2178"/>
    <n v="3"/>
    <n v="15"/>
    <n v="32670"/>
    <n v="0"/>
    <n v="32670"/>
    <n v="21780"/>
    <n v="10890"/>
    <d v="2014-06-01T00:00:00"/>
    <x v="1"/>
    <x v="1"/>
    <x v="0"/>
  </r>
  <r>
    <s v="Midmarket"/>
    <s v="Germany"/>
    <s v="Carretera"/>
    <s v="None"/>
    <n v="888"/>
    <n v="3"/>
    <n v="15"/>
    <n v="13320"/>
    <n v="0"/>
    <n v="13320"/>
    <n v="8880"/>
    <n v="4440"/>
    <d v="2014-06-01T00:00:00"/>
    <x v="1"/>
    <x v="1"/>
    <x v="0"/>
  </r>
  <r>
    <s v="Midmarket"/>
    <s v="Mexico"/>
    <s v="Carretera"/>
    <s v="None"/>
    <n v="2470"/>
    <n v="3"/>
    <n v="15"/>
    <n v="37050"/>
    <n v="0"/>
    <n v="37050"/>
    <n v="24700"/>
    <n v="12350"/>
    <d v="2014-06-01T00:00:00"/>
    <x v="1"/>
    <x v="1"/>
    <x v="0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x v="2"/>
    <x v="2"/>
    <x v="0"/>
  </r>
  <r>
    <s v="Midmarket"/>
    <s v="Germany"/>
    <s v="Montana"/>
    <s v="None"/>
    <n v="921"/>
    <n v="5"/>
    <n v="15"/>
    <n v="13815"/>
    <n v="0"/>
    <n v="13815"/>
    <n v="9210"/>
    <n v="4605"/>
    <d v="2014-03-01T00:00:00"/>
    <x v="3"/>
    <x v="3"/>
    <x v="0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x v="1"/>
    <x v="1"/>
    <x v="0"/>
  </r>
  <r>
    <s v="Government"/>
    <s v="France"/>
    <s v="Montana"/>
    <s v="None"/>
    <n v="1899"/>
    <n v="5"/>
    <n v="20"/>
    <n v="37980"/>
    <n v="0"/>
    <n v="37980"/>
    <n v="18990"/>
    <n v="18990"/>
    <d v="2014-06-01T00:00:00"/>
    <x v="1"/>
    <x v="1"/>
    <x v="0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x v="1"/>
    <x v="1"/>
    <x v="0"/>
  </r>
  <r>
    <s v="Midmarket"/>
    <s v="Mexico"/>
    <s v="Montana"/>
    <s v="None"/>
    <n v="2470"/>
    <n v="5"/>
    <n v="15"/>
    <n v="37050"/>
    <n v="0"/>
    <n v="37050"/>
    <n v="24700"/>
    <n v="12350"/>
    <d v="2014-06-01T00:00:00"/>
    <x v="1"/>
    <x v="1"/>
    <x v="0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x v="4"/>
    <x v="4"/>
    <x v="0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x v="5"/>
    <x v="5"/>
    <x v="0"/>
  </r>
  <r>
    <s v="Government"/>
    <s v="Germany"/>
    <s v="Montana"/>
    <s v="None"/>
    <n v="2146"/>
    <n v="5"/>
    <n v="7"/>
    <n v="15022"/>
    <n v="0"/>
    <n v="15022"/>
    <n v="10730"/>
    <n v="4292"/>
    <d v="2014-09-01T00:00:00"/>
    <x v="6"/>
    <x v="6"/>
    <x v="0"/>
  </r>
  <r>
    <s v="Enterprise"/>
    <s v="Canada"/>
    <s v="Montana"/>
    <s v="None"/>
    <n v="345"/>
    <n v="5"/>
    <n v="125"/>
    <n v="43125"/>
    <n v="0"/>
    <n v="43125"/>
    <n v="41400"/>
    <n v="1725"/>
    <d v="2013-10-01T00:00:00"/>
    <x v="7"/>
    <x v="7"/>
    <x v="1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x v="2"/>
    <x v="2"/>
    <x v="0"/>
  </r>
  <r>
    <s v="Government"/>
    <s v="Canada"/>
    <s v="Paseo"/>
    <s v="None"/>
    <n v="292"/>
    <n v="10"/>
    <n v="20"/>
    <n v="5840"/>
    <n v="0"/>
    <n v="5840"/>
    <n v="2920"/>
    <n v="2920"/>
    <d v="2014-02-01T00:00:00"/>
    <x v="8"/>
    <x v="8"/>
    <x v="0"/>
  </r>
  <r>
    <s v="Midmarket"/>
    <s v="Mexico"/>
    <s v="Paseo"/>
    <s v="None"/>
    <n v="974"/>
    <n v="10"/>
    <n v="15"/>
    <n v="14610"/>
    <n v="0"/>
    <n v="14610"/>
    <n v="9740"/>
    <n v="4870"/>
    <d v="2014-02-01T00:00:00"/>
    <x v="8"/>
    <x v="8"/>
    <x v="0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x v="1"/>
    <x v="1"/>
    <x v="0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x v="1"/>
    <x v="1"/>
    <x v="0"/>
  </r>
  <r>
    <s v="Channel Partners"/>
    <s v="Germany"/>
    <s v="Paseo"/>
    <s v="None"/>
    <n v="367"/>
    <n v="10"/>
    <n v="12"/>
    <n v="4404"/>
    <n v="0"/>
    <n v="4404"/>
    <n v="1101"/>
    <n v="3303"/>
    <d v="2014-07-01T00:00:00"/>
    <x v="4"/>
    <x v="4"/>
    <x v="0"/>
  </r>
  <r>
    <s v="Government"/>
    <s v="Mexico"/>
    <s v="Paseo"/>
    <s v="None"/>
    <n v="883"/>
    <n v="10"/>
    <n v="7"/>
    <n v="6181"/>
    <n v="0"/>
    <n v="6181"/>
    <n v="4415"/>
    <n v="1766"/>
    <d v="2014-08-01T00:00:00"/>
    <x v="5"/>
    <x v="5"/>
    <x v="0"/>
  </r>
  <r>
    <s v="Midmarket"/>
    <s v="France"/>
    <s v="Paseo"/>
    <s v="None"/>
    <n v="549"/>
    <n v="10"/>
    <n v="15"/>
    <n v="8235"/>
    <n v="0"/>
    <n v="8235"/>
    <n v="5490"/>
    <n v="2745"/>
    <d v="2013-09-01T00:00:00"/>
    <x v="6"/>
    <x v="6"/>
    <x v="1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x v="6"/>
    <x v="6"/>
    <x v="1"/>
  </r>
  <r>
    <s v="Midmarket"/>
    <s v="Mexico"/>
    <s v="Paseo"/>
    <s v="None"/>
    <n v="2472"/>
    <n v="10"/>
    <n v="15"/>
    <n v="37080"/>
    <n v="0"/>
    <n v="37080"/>
    <n v="24720"/>
    <n v="12360"/>
    <d v="2014-09-01T00:00:00"/>
    <x v="6"/>
    <x v="6"/>
    <x v="0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x v="7"/>
    <x v="7"/>
    <x v="0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x v="9"/>
    <x v="9"/>
    <x v="1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x v="9"/>
    <x v="9"/>
    <x v="1"/>
  </r>
  <r>
    <s v="Midmarket"/>
    <s v="Canada"/>
    <s v="Paseo"/>
    <s v="None"/>
    <n v="2152"/>
    <n v="10"/>
    <n v="15"/>
    <n v="32280"/>
    <n v="0"/>
    <n v="32280"/>
    <n v="21520"/>
    <n v="10760"/>
    <d v="2013-12-01T00:00:00"/>
    <x v="2"/>
    <x v="2"/>
    <x v="1"/>
  </r>
  <r>
    <s v="Government"/>
    <s v="Canada"/>
    <s v="Paseo"/>
    <s v="None"/>
    <n v="1817"/>
    <n v="10"/>
    <n v="20"/>
    <n v="36340"/>
    <n v="0"/>
    <n v="36340"/>
    <n v="18170"/>
    <n v="18170"/>
    <d v="2014-12-01T00:00:00"/>
    <x v="2"/>
    <x v="2"/>
    <x v="0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x v="2"/>
    <x v="2"/>
    <x v="0"/>
  </r>
  <r>
    <s v="Government"/>
    <s v="Mexico"/>
    <s v="Velo"/>
    <s v="None"/>
    <n v="1493"/>
    <n v="120"/>
    <n v="7"/>
    <n v="10451"/>
    <n v="0"/>
    <n v="10451"/>
    <n v="7465"/>
    <n v="2986"/>
    <d v="2014-01-01T00:00:00"/>
    <x v="0"/>
    <x v="0"/>
    <x v="0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x v="8"/>
    <x v="8"/>
    <x v="0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x v="3"/>
    <x v="3"/>
    <x v="0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x v="1"/>
    <x v="1"/>
    <x v="0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x v="1"/>
    <x v="1"/>
    <x v="0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x v="5"/>
    <x v="5"/>
    <x v="0"/>
  </r>
  <r>
    <s v="Enterprise"/>
    <s v="Canada"/>
    <s v="Velo"/>
    <s v="None"/>
    <n v="345"/>
    <n v="120"/>
    <n v="125"/>
    <n v="43125"/>
    <n v="0"/>
    <n v="43125"/>
    <n v="41400"/>
    <n v="1725"/>
    <d v="2013-10-01T00:00:00"/>
    <x v="7"/>
    <x v="7"/>
    <x v="1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x v="8"/>
    <x v="8"/>
    <x v="0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x v="10"/>
    <x v="10"/>
    <x v="0"/>
  </r>
  <r>
    <s v="Midmarket"/>
    <s v="France"/>
    <s v="VTT"/>
    <s v="None"/>
    <n v="2178"/>
    <n v="250"/>
    <n v="15"/>
    <n v="32670"/>
    <n v="0"/>
    <n v="32670"/>
    <n v="21780"/>
    <n v="10890"/>
    <d v="2014-06-01T00:00:00"/>
    <x v="1"/>
    <x v="1"/>
    <x v="0"/>
  </r>
  <r>
    <s v="Midmarket"/>
    <s v="Germany"/>
    <s v="VTT"/>
    <s v="None"/>
    <n v="888"/>
    <n v="250"/>
    <n v="15"/>
    <n v="13320"/>
    <n v="0"/>
    <n v="13320"/>
    <n v="8880"/>
    <n v="4440"/>
    <d v="2014-06-01T00:00:00"/>
    <x v="1"/>
    <x v="1"/>
    <x v="0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x v="6"/>
    <x v="6"/>
    <x v="1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x v="6"/>
    <x v="6"/>
    <x v="0"/>
  </r>
  <r>
    <s v="Government"/>
    <s v="Canada"/>
    <s v="VTT"/>
    <s v="None"/>
    <n v="1817"/>
    <n v="250"/>
    <n v="20"/>
    <n v="36340"/>
    <n v="0"/>
    <n v="36340"/>
    <n v="18170"/>
    <n v="18170"/>
    <d v="2014-12-01T00:00:00"/>
    <x v="2"/>
    <x v="2"/>
    <x v="0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x v="8"/>
    <x v="8"/>
    <x v="0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x v="10"/>
    <x v="10"/>
    <x v="0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x v="10"/>
    <x v="10"/>
    <x v="0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x v="1"/>
    <x v="1"/>
    <x v="0"/>
  </r>
  <r>
    <s v="Government"/>
    <s v="Germany"/>
    <s v="Amarilla"/>
    <s v="None"/>
    <n v="1686"/>
    <n v="260"/>
    <n v="7"/>
    <n v="11802"/>
    <n v="0"/>
    <n v="11802"/>
    <n v="8430"/>
    <n v="3372"/>
    <d v="2014-07-01T00:00:00"/>
    <x v="4"/>
    <x v="4"/>
    <x v="0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x v="5"/>
    <x v="5"/>
    <x v="0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x v="7"/>
    <x v="7"/>
    <x v="0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x v="2"/>
    <x v="2"/>
    <x v="0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x v="0"/>
    <x v="0"/>
    <x v="0"/>
  </r>
  <r>
    <s v="Midmarket"/>
    <s v="France"/>
    <s v="Paseo"/>
    <s v="Low"/>
    <n v="2296"/>
    <n v="10"/>
    <n v="15"/>
    <n v="34440"/>
    <n v="344.4"/>
    <n v="34095.599999999999"/>
    <n v="22960"/>
    <n v="11135.599999999999"/>
    <d v="2014-02-01T00:00:00"/>
    <x v="8"/>
    <x v="8"/>
    <x v="0"/>
  </r>
  <r>
    <s v="Government"/>
    <s v="France"/>
    <s v="Paseo"/>
    <s v="Low"/>
    <n v="1030"/>
    <n v="10"/>
    <n v="7"/>
    <n v="7210"/>
    <n v="72.099999999999994"/>
    <n v="7137.9"/>
    <n v="5150"/>
    <n v="1987.8999999999996"/>
    <d v="2014-05-01T00:00:00"/>
    <x v="11"/>
    <x v="11"/>
    <x v="0"/>
  </r>
  <r>
    <s v="Government"/>
    <s v="France"/>
    <s v="Velo"/>
    <s v="Low"/>
    <n v="639"/>
    <n v="120"/>
    <n v="7"/>
    <n v="4473"/>
    <n v="44.73"/>
    <n v="4428.2700000000004"/>
    <n v="3195"/>
    <n v="1233.2700000000004"/>
    <d v="2014-11-01T00:00:00"/>
    <x v="9"/>
    <x v="9"/>
    <x v="0"/>
  </r>
  <r>
    <s v="Government"/>
    <s v="Canada"/>
    <s v="VTT"/>
    <s v="Low"/>
    <n v="1326"/>
    <n v="250"/>
    <n v="7"/>
    <n v="9282"/>
    <n v="92.82"/>
    <n v="9189.18"/>
    <n v="6630"/>
    <n v="2559.1800000000003"/>
    <d v="2014-03-01T00:00:00"/>
    <x v="3"/>
    <x v="3"/>
    <x v="0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x v="8"/>
    <x v="8"/>
    <x v="0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x v="3"/>
    <x v="3"/>
    <x v="0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x v="4"/>
    <x v="4"/>
    <x v="0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d v="2014-09-01T00:00:00"/>
    <x v="6"/>
    <x v="6"/>
    <x v="0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x v="6"/>
    <x v="6"/>
    <x v="1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x v="6"/>
    <x v="6"/>
    <x v="0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x v="7"/>
    <x v="7"/>
    <x v="1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x v="7"/>
    <x v="7"/>
    <x v="1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x v="7"/>
    <x v="7"/>
    <x v="0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x v="2"/>
    <x v="2"/>
    <x v="0"/>
  </r>
  <r>
    <s v="Midmarket"/>
    <s v="Mexico"/>
    <s v="Montana"/>
    <s v="Low"/>
    <n v="2214"/>
    <n v="5"/>
    <n v="15"/>
    <n v="33210"/>
    <n v="332.1"/>
    <n v="32877.9"/>
    <n v="22140"/>
    <n v="10737.900000000001"/>
    <d v="2014-03-01T00:00:00"/>
    <x v="3"/>
    <x v="3"/>
    <x v="0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x v="10"/>
    <x v="10"/>
    <x v="0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x v="4"/>
    <x v="4"/>
    <x v="0"/>
  </r>
  <r>
    <s v="Government"/>
    <s v="Canada"/>
    <s v="Montana"/>
    <s v="Low"/>
    <n v="1830"/>
    <n v="5"/>
    <n v="7"/>
    <n v="12810"/>
    <n v="128.1"/>
    <n v="12681.9"/>
    <n v="9150"/>
    <n v="3531.8999999999996"/>
    <d v="2014-08-01T00:00:00"/>
    <x v="5"/>
    <x v="5"/>
    <x v="0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x v="6"/>
    <x v="6"/>
    <x v="1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x v="7"/>
    <x v="7"/>
    <x v="1"/>
  </r>
  <r>
    <s v="Midmarket"/>
    <s v="United States of America"/>
    <s v="Paseo"/>
    <s v="Low"/>
    <n v="1514"/>
    <n v="10"/>
    <n v="15"/>
    <n v="22710"/>
    <n v="227.1"/>
    <n v="22482.9"/>
    <n v="15140"/>
    <n v="7342.9000000000015"/>
    <d v="2014-02-01T00:00:00"/>
    <x v="8"/>
    <x v="8"/>
    <x v="0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x v="10"/>
    <x v="10"/>
    <x v="0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x v="1"/>
    <x v="1"/>
    <x v="0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x v="1"/>
    <x v="1"/>
    <x v="0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x v="4"/>
    <x v="4"/>
    <x v="0"/>
  </r>
  <r>
    <s v="Midmarket"/>
    <s v="Germany"/>
    <s v="Paseo"/>
    <s v="Low"/>
    <n v="747"/>
    <n v="10"/>
    <n v="15"/>
    <n v="11205"/>
    <n v="112.05"/>
    <n v="11092.95"/>
    <n v="7470"/>
    <n v="3622.9500000000007"/>
    <d v="2014-09-01T00:00:00"/>
    <x v="6"/>
    <x v="6"/>
    <x v="0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x v="7"/>
    <x v="7"/>
    <x v="1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x v="9"/>
    <x v="9"/>
    <x v="0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x v="2"/>
    <x v="2"/>
    <x v="0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x v="10"/>
    <x v="10"/>
    <x v="0"/>
  </r>
  <r>
    <s v="Government"/>
    <s v="Mexico"/>
    <s v="Velo"/>
    <s v="Low"/>
    <n v="362"/>
    <n v="120"/>
    <n v="7"/>
    <n v="2534"/>
    <n v="25.34"/>
    <n v="2508.66"/>
    <n v="1810"/>
    <n v="698.65999999999985"/>
    <d v="2014-05-01T00:00:00"/>
    <x v="11"/>
    <x v="11"/>
    <x v="0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x v="5"/>
    <x v="5"/>
    <x v="0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x v="7"/>
    <x v="7"/>
    <x v="1"/>
  </r>
  <r>
    <s v="Government"/>
    <s v="Canada"/>
    <s v="Velo"/>
    <s v="Low"/>
    <n v="2092"/>
    <n v="120"/>
    <n v="7"/>
    <n v="14644"/>
    <n v="146.44"/>
    <n v="14497.56"/>
    <n v="10460"/>
    <n v="4037.5599999999995"/>
    <d v="2013-11-01T00:00:00"/>
    <x v="9"/>
    <x v="9"/>
    <x v="1"/>
  </r>
  <r>
    <s v="Government"/>
    <s v="Germany"/>
    <s v="VTT"/>
    <s v="Low"/>
    <n v="263"/>
    <n v="250"/>
    <n v="7"/>
    <n v="1841"/>
    <n v="18.41"/>
    <n v="1822.59"/>
    <n v="1315"/>
    <n v="507.58999999999992"/>
    <d v="2014-03-01T00:00:00"/>
    <x v="3"/>
    <x v="3"/>
    <x v="0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x v="10"/>
    <x v="10"/>
    <x v="0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x v="1"/>
    <x v="1"/>
    <x v="0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x v="1"/>
    <x v="1"/>
    <x v="0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x v="6"/>
    <x v="6"/>
    <x v="0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x v="7"/>
    <x v="7"/>
    <x v="1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x v="7"/>
    <x v="7"/>
    <x v="0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x v="9"/>
    <x v="9"/>
    <x v="0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x v="6"/>
    <x v="6"/>
    <x v="1"/>
  </r>
  <r>
    <s v="Midmarket"/>
    <s v="France"/>
    <s v="Amarilla"/>
    <s v="Low"/>
    <n v="321"/>
    <n v="260"/>
    <n v="15"/>
    <n v="4815"/>
    <n v="48.15"/>
    <n v="4766.8500000000004"/>
    <n v="3210"/>
    <n v="1556.8500000000004"/>
    <d v="2013-11-01T00:00:00"/>
    <x v="9"/>
    <x v="9"/>
    <x v="1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x v="10"/>
    <x v="10"/>
    <x v="0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x v="7"/>
    <x v="7"/>
    <x v="0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x v="7"/>
    <x v="7"/>
    <x v="1"/>
  </r>
  <r>
    <s v="Government"/>
    <s v="France"/>
    <s v="Carretera"/>
    <s v="Low"/>
    <n v="2145"/>
    <n v="3"/>
    <n v="7"/>
    <n v="15015"/>
    <n v="300.3"/>
    <n v="14714.7"/>
    <n v="10725"/>
    <n v="3989.7000000000007"/>
    <d v="2013-11-01T00:00:00"/>
    <x v="9"/>
    <x v="9"/>
    <x v="1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x v="2"/>
    <x v="2"/>
    <x v="0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x v="1"/>
    <x v="1"/>
    <x v="0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x v="7"/>
    <x v="7"/>
    <x v="0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x v="9"/>
    <x v="9"/>
    <x v="0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x v="9"/>
    <x v="9"/>
    <x v="1"/>
  </r>
  <r>
    <s v="Midmarket"/>
    <s v="Canada"/>
    <s v="Paseo"/>
    <s v="Low"/>
    <n v="2363"/>
    <n v="10"/>
    <n v="15"/>
    <n v="35445"/>
    <n v="708.9"/>
    <n v="34736.1"/>
    <n v="23630"/>
    <n v="11106.099999999999"/>
    <d v="2014-02-01T00:00:00"/>
    <x v="8"/>
    <x v="8"/>
    <x v="0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x v="11"/>
    <x v="11"/>
    <x v="0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x v="11"/>
    <x v="11"/>
    <x v="0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x v="1"/>
    <x v="1"/>
    <x v="0"/>
  </r>
  <r>
    <s v="Enterprise"/>
    <s v="Mexico"/>
    <s v="Paseo"/>
    <s v="Low"/>
    <n v="662"/>
    <n v="10"/>
    <n v="125"/>
    <n v="82750"/>
    <n v="1655"/>
    <n v="81095"/>
    <n v="79440"/>
    <n v="1655"/>
    <d v="2014-06-01T00:00:00"/>
    <x v="1"/>
    <x v="1"/>
    <x v="0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x v="7"/>
    <x v="7"/>
    <x v="0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x v="7"/>
    <x v="7"/>
    <x v="1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x v="7"/>
    <x v="7"/>
    <x v="1"/>
  </r>
  <r>
    <s v="Channel Partners"/>
    <s v="France"/>
    <s v="Paseo"/>
    <s v="Low"/>
    <n v="1785"/>
    <n v="10"/>
    <n v="12"/>
    <n v="21420"/>
    <n v="428.4"/>
    <n v="20991.599999999999"/>
    <n v="5355"/>
    <n v="15636.599999999999"/>
    <d v="2013-11-01T00:00:00"/>
    <x v="9"/>
    <x v="9"/>
    <x v="1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x v="2"/>
    <x v="2"/>
    <x v="0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x v="2"/>
    <x v="2"/>
    <x v="0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x v="2"/>
    <x v="2"/>
    <x v="0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x v="2"/>
    <x v="2"/>
    <x v="1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d v="2013-12-01T00:00:00"/>
    <x v="2"/>
    <x v="2"/>
    <x v="1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x v="2"/>
    <x v="2"/>
    <x v="0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x v="2"/>
    <x v="2"/>
    <x v="0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x v="7"/>
    <x v="7"/>
    <x v="0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x v="7"/>
    <x v="7"/>
    <x v="1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x v="7"/>
    <x v="7"/>
    <x v="0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x v="7"/>
    <x v="7"/>
    <x v="1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x v="7"/>
    <x v="7"/>
    <x v="1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x v="2"/>
    <x v="2"/>
    <x v="0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x v="2"/>
    <x v="2"/>
    <x v="1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x v="2"/>
    <x v="2"/>
    <x v="0"/>
  </r>
  <r>
    <s v="Enterprise"/>
    <s v="Mexico"/>
    <s v="VTT"/>
    <s v="Low"/>
    <n v="662"/>
    <n v="250"/>
    <n v="125"/>
    <n v="82750"/>
    <n v="1655"/>
    <n v="81095"/>
    <n v="79440"/>
    <n v="1655"/>
    <d v="2014-06-01T00:00:00"/>
    <x v="1"/>
    <x v="1"/>
    <x v="0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x v="7"/>
    <x v="7"/>
    <x v="1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x v="7"/>
    <x v="7"/>
    <x v="0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x v="2"/>
    <x v="2"/>
    <x v="0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x v="2"/>
    <x v="2"/>
    <x v="1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x v="2"/>
    <x v="2"/>
    <x v="1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x v="3"/>
    <x v="3"/>
    <x v="0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x v="3"/>
    <x v="3"/>
    <x v="0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x v="11"/>
    <x v="11"/>
    <x v="0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x v="7"/>
    <x v="7"/>
    <x v="1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x v="9"/>
    <x v="9"/>
    <x v="0"/>
  </r>
  <r>
    <s v="Government"/>
    <s v="France"/>
    <s v="Amarilla"/>
    <s v="Low"/>
    <n v="941"/>
    <n v="260"/>
    <n v="20"/>
    <n v="18820"/>
    <n v="376.4"/>
    <n v="18443.599999999999"/>
    <n v="9410"/>
    <n v="9033.5999999999985"/>
    <d v="2014-11-01T00:00:00"/>
    <x v="9"/>
    <x v="9"/>
    <x v="0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x v="2"/>
    <x v="2"/>
    <x v="0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x v="10"/>
    <x v="10"/>
    <x v="0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x v="10"/>
    <x v="10"/>
    <x v="0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x v="1"/>
    <x v="1"/>
    <x v="0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x v="6"/>
    <x v="6"/>
    <x v="0"/>
  </r>
  <r>
    <s v="Channel Partners"/>
    <s v="Canada"/>
    <s v="Carretera"/>
    <s v="Low"/>
    <n v="908"/>
    <n v="3"/>
    <n v="12"/>
    <n v="10896"/>
    <n v="326.88"/>
    <n v="10569.12"/>
    <n v="2724"/>
    <n v="7845.1200000000008"/>
    <d v="2013-12-01T00:00:00"/>
    <x v="2"/>
    <x v="2"/>
    <x v="1"/>
  </r>
  <r>
    <s v="Government"/>
    <s v="Germany"/>
    <s v="Montana"/>
    <s v="Low"/>
    <n v="1958"/>
    <n v="5"/>
    <n v="7"/>
    <n v="13706"/>
    <n v="411.18"/>
    <n v="13294.82"/>
    <n v="9790"/>
    <n v="3504.8199999999997"/>
    <d v="2014-02-01T00:00:00"/>
    <x v="8"/>
    <x v="8"/>
    <x v="0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x v="1"/>
    <x v="1"/>
    <x v="0"/>
  </r>
  <r>
    <s v="Government"/>
    <s v="France"/>
    <s v="Montana"/>
    <s v="Low"/>
    <n v="544"/>
    <n v="5"/>
    <n v="7"/>
    <n v="3808"/>
    <n v="114.24"/>
    <n v="3693.76"/>
    <n v="2720"/>
    <n v="973.76000000000022"/>
    <d v="2014-09-01T00:00:00"/>
    <x v="6"/>
    <x v="6"/>
    <x v="0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x v="6"/>
    <x v="6"/>
    <x v="1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x v="2"/>
    <x v="2"/>
    <x v="0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x v="2"/>
    <x v="2"/>
    <x v="0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x v="0"/>
    <x v="0"/>
    <x v="0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x v="3"/>
    <x v="3"/>
    <x v="0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x v="1"/>
    <x v="1"/>
    <x v="0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x v="1"/>
    <x v="1"/>
    <x v="0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x v="1"/>
    <x v="1"/>
    <x v="0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x v="4"/>
    <x v="4"/>
    <x v="0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x v="7"/>
    <x v="7"/>
    <x v="0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x v="7"/>
    <x v="7"/>
    <x v="1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x v="2"/>
    <x v="2"/>
    <x v="0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x v="2"/>
    <x v="2"/>
    <x v="0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x v="7"/>
    <x v="7"/>
    <x v="0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x v="8"/>
    <x v="8"/>
    <x v="0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x v="10"/>
    <x v="10"/>
    <x v="0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x v="1"/>
    <x v="1"/>
    <x v="0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x v="5"/>
    <x v="5"/>
    <x v="0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x v="5"/>
    <x v="5"/>
    <x v="0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x v="7"/>
    <x v="7"/>
    <x v="1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x v="11"/>
    <x v="11"/>
    <x v="0"/>
  </r>
  <r>
    <s v="Government"/>
    <s v="Mexico"/>
    <s v="Paseo"/>
    <s v="Low"/>
    <n v="1760"/>
    <n v="10"/>
    <n v="7"/>
    <n v="12320"/>
    <n v="369.6"/>
    <n v="11950.4"/>
    <n v="8800"/>
    <n v="3150.3999999999996"/>
    <d v="2013-09-01T00:00:00"/>
    <x v="6"/>
    <x v="6"/>
    <x v="1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x v="10"/>
    <x v="10"/>
    <x v="0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x v="0"/>
    <x v="0"/>
    <x v="0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x v="7"/>
    <x v="7"/>
    <x v="0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x v="7"/>
    <x v="7"/>
    <x v="0"/>
  </r>
  <r>
    <s v="Midmarket"/>
    <s v="France"/>
    <s v="Paseo"/>
    <s v="Low"/>
    <n v="2261"/>
    <n v="10"/>
    <n v="15"/>
    <n v="33915"/>
    <n v="1356.6"/>
    <n v="32558.400000000001"/>
    <n v="22610"/>
    <n v="9948.4000000000015"/>
    <d v="2013-12-01T00:00:00"/>
    <x v="2"/>
    <x v="2"/>
    <x v="1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x v="6"/>
    <x v="6"/>
    <x v="1"/>
  </r>
  <r>
    <s v="Government"/>
    <s v="Canada"/>
    <s v="Carretera"/>
    <s v="Low"/>
    <n v="2851"/>
    <n v="3"/>
    <n v="7"/>
    <n v="19957"/>
    <n v="798.28"/>
    <n v="19158.72"/>
    <n v="14255"/>
    <n v="4903.7200000000012"/>
    <d v="2013-10-01T00:00:00"/>
    <x v="7"/>
    <x v="7"/>
    <x v="1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x v="7"/>
    <x v="7"/>
    <x v="0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x v="2"/>
    <x v="2"/>
    <x v="0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x v="3"/>
    <x v="3"/>
    <x v="0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x v="5"/>
    <x v="5"/>
    <x v="0"/>
  </r>
  <r>
    <s v="Government"/>
    <s v="Canada"/>
    <s v="Montana"/>
    <s v="Low"/>
    <n v="2851"/>
    <n v="5"/>
    <n v="7"/>
    <n v="19957"/>
    <n v="798.28"/>
    <n v="19158.72"/>
    <n v="14255"/>
    <n v="4903.7200000000012"/>
    <d v="2013-10-01T00:00:00"/>
    <x v="7"/>
    <x v="7"/>
    <x v="1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x v="7"/>
    <x v="7"/>
    <x v="0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x v="2"/>
    <x v="2"/>
    <x v="0"/>
  </r>
  <r>
    <s v="Government"/>
    <s v="Canada"/>
    <s v="Paseo"/>
    <s v="Low"/>
    <n v="4251"/>
    <n v="10"/>
    <n v="7"/>
    <n v="29757"/>
    <n v="1190.28"/>
    <n v="28566.720000000001"/>
    <n v="21255"/>
    <n v="7311.7199999999993"/>
    <d v="2014-01-01T00:00:00"/>
    <x v="0"/>
    <x v="0"/>
    <x v="0"/>
  </r>
  <r>
    <s v="Enterprise"/>
    <s v="Germany"/>
    <s v="Paseo"/>
    <s v="Low"/>
    <n v="795"/>
    <n v="10"/>
    <n v="125"/>
    <n v="99375"/>
    <n v="3975"/>
    <n v="95400"/>
    <n v="95400"/>
    <n v="0"/>
    <d v="2014-03-01T00:00:00"/>
    <x v="3"/>
    <x v="3"/>
    <x v="0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x v="10"/>
    <x v="10"/>
    <x v="0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x v="11"/>
    <x v="11"/>
    <x v="0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x v="4"/>
    <x v="4"/>
    <x v="0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x v="4"/>
    <x v="4"/>
    <x v="0"/>
  </r>
  <r>
    <s v="Midmarket"/>
    <s v="Canada"/>
    <s v="Paseo"/>
    <s v="Low"/>
    <n v="218"/>
    <n v="10"/>
    <n v="15"/>
    <n v="3270"/>
    <n v="130.80000000000001"/>
    <n v="3139.2"/>
    <n v="2180"/>
    <n v="959.19999999999982"/>
    <d v="2014-09-01T00:00:00"/>
    <x v="6"/>
    <x v="6"/>
    <x v="0"/>
  </r>
  <r>
    <s v="Government"/>
    <s v="Canada"/>
    <s v="Paseo"/>
    <s v="Low"/>
    <n v="2074"/>
    <n v="10"/>
    <n v="20"/>
    <n v="41480"/>
    <n v="1659.2"/>
    <n v="39820.800000000003"/>
    <n v="20740"/>
    <n v="19080.800000000003"/>
    <d v="2014-09-01T00:00:00"/>
    <x v="6"/>
    <x v="6"/>
    <x v="0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x v="6"/>
    <x v="6"/>
    <x v="0"/>
  </r>
  <r>
    <s v="Midmarket"/>
    <s v="United States of America"/>
    <s v="Paseo"/>
    <s v="Low"/>
    <n v="671"/>
    <n v="10"/>
    <n v="15"/>
    <n v="10065"/>
    <n v="402.6"/>
    <n v="9662.4"/>
    <n v="6710"/>
    <n v="2952.3999999999996"/>
    <d v="2013-10-01T00:00:00"/>
    <x v="7"/>
    <x v="7"/>
    <x v="1"/>
  </r>
  <r>
    <s v="Midmarket"/>
    <s v="Mexico"/>
    <s v="Paseo"/>
    <s v="Low"/>
    <n v="1514"/>
    <n v="10"/>
    <n v="15"/>
    <n v="22710"/>
    <n v="908.4"/>
    <n v="21801.599999999999"/>
    <n v="15140"/>
    <n v="6661.5999999999985"/>
    <d v="2013-10-01T00:00:00"/>
    <x v="7"/>
    <x v="7"/>
    <x v="1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x v="2"/>
    <x v="2"/>
    <x v="0"/>
  </r>
  <r>
    <s v="Enterprise"/>
    <s v="Mexico"/>
    <s v="Paseo"/>
    <s v="Low"/>
    <n v="1138"/>
    <n v="10"/>
    <n v="125"/>
    <n v="142250"/>
    <n v="5690"/>
    <n v="136560"/>
    <n v="136560"/>
    <n v="0"/>
    <d v="2014-12-01T00:00:00"/>
    <x v="2"/>
    <x v="2"/>
    <x v="0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x v="3"/>
    <x v="3"/>
    <x v="0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x v="6"/>
    <x v="6"/>
    <x v="1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x v="7"/>
    <x v="7"/>
    <x v="0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x v="11"/>
    <x v="11"/>
    <x v="0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x v="6"/>
    <x v="6"/>
    <x v="1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x v="7"/>
    <x v="7"/>
    <x v="0"/>
  </r>
  <r>
    <s v="Midmarket"/>
    <s v="Mexico"/>
    <s v="VTT"/>
    <s v="Low"/>
    <n v="1514"/>
    <n v="250"/>
    <n v="15"/>
    <n v="22710"/>
    <n v="908.4"/>
    <n v="21801.599999999999"/>
    <n v="15140"/>
    <n v="6661.5999999999985"/>
    <d v="2013-10-01T00:00:00"/>
    <x v="7"/>
    <x v="7"/>
    <x v="1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x v="8"/>
    <x v="8"/>
    <x v="0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x v="10"/>
    <x v="10"/>
    <x v="0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x v="6"/>
    <x v="6"/>
    <x v="0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d v="2013-10-01T00:00:00"/>
    <x v="7"/>
    <x v="7"/>
    <x v="1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x v="2"/>
    <x v="2"/>
    <x v="1"/>
  </r>
  <r>
    <s v="Government"/>
    <s v="Germany"/>
    <s v="Montana"/>
    <s v="Medium"/>
    <n v="1159"/>
    <n v="5"/>
    <n v="7"/>
    <n v="8113"/>
    <n v="405.65"/>
    <n v="7707.35"/>
    <n v="5795"/>
    <n v="1912.3500000000004"/>
    <d v="2013-10-01T00:00:00"/>
    <x v="7"/>
    <x v="7"/>
    <x v="1"/>
  </r>
  <r>
    <s v="Government"/>
    <s v="Germany"/>
    <s v="Paseo"/>
    <s v="Medium"/>
    <n v="1372"/>
    <n v="10"/>
    <n v="7"/>
    <n v="9604"/>
    <n v="480.2"/>
    <n v="9123.7999999999993"/>
    <n v="6860"/>
    <n v="2263.7999999999993"/>
    <d v="2014-01-01T00:00:00"/>
    <x v="0"/>
    <x v="0"/>
    <x v="0"/>
  </r>
  <r>
    <s v="Government"/>
    <s v="Canada"/>
    <s v="Paseo"/>
    <s v="Medium"/>
    <n v="2349"/>
    <n v="10"/>
    <n v="7"/>
    <n v="16443"/>
    <n v="822.15"/>
    <n v="15620.85"/>
    <n v="11745"/>
    <n v="3875.8500000000004"/>
    <d v="2013-09-01T00:00:00"/>
    <x v="6"/>
    <x v="6"/>
    <x v="1"/>
  </r>
  <r>
    <s v="Government"/>
    <s v="Mexico"/>
    <s v="Paseo"/>
    <s v="Medium"/>
    <n v="2689"/>
    <n v="10"/>
    <n v="7"/>
    <n v="18823"/>
    <n v="941.15"/>
    <n v="17881.849999999999"/>
    <n v="13445"/>
    <n v="4436.8499999999985"/>
    <d v="2014-10-01T00:00:00"/>
    <x v="7"/>
    <x v="7"/>
    <x v="0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x v="2"/>
    <x v="2"/>
    <x v="0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x v="2"/>
    <x v="2"/>
    <x v="0"/>
  </r>
  <r>
    <s v="Government"/>
    <s v="Mexico"/>
    <s v="VTT"/>
    <s v="Medium"/>
    <n v="2689"/>
    <n v="250"/>
    <n v="7"/>
    <n v="18823"/>
    <n v="941.15"/>
    <n v="17881.849999999999"/>
    <n v="13445"/>
    <n v="4436.8499999999985"/>
    <d v="2014-10-01T00:00:00"/>
    <x v="7"/>
    <x v="7"/>
    <x v="0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d v="2014-07-01T00:00:00"/>
    <x v="4"/>
    <x v="4"/>
    <x v="0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x v="5"/>
    <x v="5"/>
    <x v="0"/>
  </r>
  <r>
    <s v="Government"/>
    <s v="Germany"/>
    <s v="Amarilla"/>
    <s v="Medium"/>
    <n v="1159"/>
    <n v="260"/>
    <n v="7"/>
    <n v="8113"/>
    <n v="405.65"/>
    <n v="7707.35"/>
    <n v="5795"/>
    <n v="1912.3500000000004"/>
    <d v="2013-10-01T00:00:00"/>
    <x v="7"/>
    <x v="7"/>
    <x v="1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x v="8"/>
    <x v="8"/>
    <x v="0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x v="8"/>
    <x v="8"/>
    <x v="0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x v="11"/>
    <x v="11"/>
    <x v="0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x v="1"/>
    <x v="1"/>
    <x v="0"/>
  </r>
  <r>
    <s v="Government"/>
    <s v="Germany"/>
    <s v="Carretera"/>
    <s v="Medium"/>
    <n v="1016"/>
    <n v="3"/>
    <n v="7"/>
    <n v="7112"/>
    <n v="355.6"/>
    <n v="6756.4"/>
    <n v="5080"/>
    <n v="1676.3999999999996"/>
    <d v="2013-11-01T00:00:00"/>
    <x v="9"/>
    <x v="9"/>
    <x v="1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x v="9"/>
    <x v="9"/>
    <x v="0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x v="2"/>
    <x v="2"/>
    <x v="0"/>
  </r>
  <r>
    <s v="Government"/>
    <s v="France"/>
    <s v="Carretera"/>
    <s v="Medium"/>
    <n v="2487"/>
    <n v="3"/>
    <n v="7"/>
    <n v="17409"/>
    <n v="870.45"/>
    <n v="16538.55"/>
    <n v="12435"/>
    <n v="4103.5499999999993"/>
    <d v="2014-12-01T00:00:00"/>
    <x v="2"/>
    <x v="2"/>
    <x v="0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x v="0"/>
    <x v="0"/>
    <x v="0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x v="4"/>
    <x v="4"/>
    <x v="0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x v="6"/>
    <x v="6"/>
    <x v="1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x v="9"/>
    <x v="9"/>
    <x v="0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x v="2"/>
    <x v="2"/>
    <x v="1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x v="8"/>
    <x v="8"/>
    <x v="0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x v="3"/>
    <x v="3"/>
    <x v="0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x v="3"/>
    <x v="3"/>
    <x v="0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x v="10"/>
    <x v="10"/>
    <x v="0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x v="11"/>
    <x v="11"/>
    <x v="0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x v="1"/>
    <x v="1"/>
    <x v="0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x v="1"/>
    <x v="1"/>
    <x v="0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x v="6"/>
    <x v="6"/>
    <x v="0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x v="7"/>
    <x v="7"/>
    <x v="1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x v="7"/>
    <x v="7"/>
    <x v="1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x v="7"/>
    <x v="7"/>
    <x v="0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x v="7"/>
    <x v="7"/>
    <x v="1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x v="2"/>
    <x v="2"/>
    <x v="1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x v="2"/>
    <x v="2"/>
    <x v="0"/>
  </r>
  <r>
    <s v="Government"/>
    <s v="France"/>
    <s v="Paseo"/>
    <s v="Medium"/>
    <n v="2136"/>
    <n v="10"/>
    <n v="7"/>
    <n v="14952"/>
    <n v="747.6"/>
    <n v="14204.4"/>
    <n v="10680"/>
    <n v="3524.3999999999996"/>
    <d v="2013-12-01T00:00:00"/>
    <x v="2"/>
    <x v="2"/>
    <x v="1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x v="2"/>
    <x v="2"/>
    <x v="1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x v="0"/>
    <x v="0"/>
    <x v="0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x v="0"/>
    <x v="0"/>
    <x v="0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x v="8"/>
    <x v="8"/>
    <x v="0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x v="1"/>
    <x v="1"/>
    <x v="0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x v="5"/>
    <x v="5"/>
    <x v="0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x v="5"/>
    <x v="5"/>
    <x v="0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x v="7"/>
    <x v="7"/>
    <x v="0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x v="7"/>
    <x v="7"/>
    <x v="1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x v="2"/>
    <x v="2"/>
    <x v="1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x v="2"/>
    <x v="2"/>
    <x v="0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x v="7"/>
    <x v="7"/>
    <x v="1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x v="9"/>
    <x v="9"/>
    <x v="1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x v="9"/>
    <x v="9"/>
    <x v="1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x v="2"/>
    <x v="2"/>
    <x v="0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x v="2"/>
    <x v="2"/>
    <x v="0"/>
  </r>
  <r>
    <s v="Government"/>
    <s v="France"/>
    <s v="VTT"/>
    <s v="Medium"/>
    <n v="2487"/>
    <n v="250"/>
    <n v="7"/>
    <n v="17409"/>
    <n v="870.45"/>
    <n v="16538.55"/>
    <n v="12435"/>
    <n v="4103.5499999999993"/>
    <d v="2014-12-01T00:00:00"/>
    <x v="2"/>
    <x v="2"/>
    <x v="0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x v="8"/>
    <x v="8"/>
    <x v="0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x v="5"/>
    <x v="5"/>
    <x v="0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x v="7"/>
    <x v="7"/>
    <x v="1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x v="2"/>
    <x v="2"/>
    <x v="0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x v="10"/>
    <x v="10"/>
    <x v="0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x v="0"/>
    <x v="0"/>
    <x v="0"/>
  </r>
  <r>
    <s v="Midmarket"/>
    <s v="Canada"/>
    <s v="Carretera"/>
    <s v="Medium"/>
    <n v="2844"/>
    <n v="3"/>
    <n v="15"/>
    <n v="42660"/>
    <n v="2559.6"/>
    <n v="40100.400000000001"/>
    <n v="28440"/>
    <n v="11660.400000000001"/>
    <d v="2014-06-01T00:00:00"/>
    <x v="1"/>
    <x v="1"/>
    <x v="0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x v="6"/>
    <x v="6"/>
    <x v="0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x v="7"/>
    <x v="7"/>
    <x v="1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x v="9"/>
    <x v="9"/>
    <x v="0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d v="2013-11-01T00:00:00"/>
    <x v="9"/>
    <x v="9"/>
    <x v="1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x v="2"/>
    <x v="2"/>
    <x v="1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x v="10"/>
    <x v="10"/>
    <x v="0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x v="11"/>
    <x v="11"/>
    <x v="0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x v="7"/>
    <x v="7"/>
    <x v="1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x v="9"/>
    <x v="9"/>
    <x v="0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x v="1"/>
    <x v="1"/>
    <x v="0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x v="7"/>
    <x v="7"/>
    <x v="1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x v="7"/>
    <x v="7"/>
    <x v="1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x v="8"/>
    <x v="8"/>
    <x v="0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x v="8"/>
    <x v="8"/>
    <x v="0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x v="11"/>
    <x v="11"/>
    <x v="0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x v="1"/>
    <x v="1"/>
    <x v="0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x v="1"/>
    <x v="1"/>
    <x v="0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x v="7"/>
    <x v="7"/>
    <x v="1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x v="7"/>
    <x v="7"/>
    <x v="1"/>
  </r>
  <r>
    <s v="Midmarket"/>
    <s v="Canada"/>
    <s v="VTT"/>
    <s v="Medium"/>
    <n v="2844"/>
    <n v="250"/>
    <n v="15"/>
    <n v="42660"/>
    <n v="2559.6"/>
    <n v="40100.400000000001"/>
    <n v="28440"/>
    <n v="11660.400000000001"/>
    <d v="2014-06-01T00:00:00"/>
    <x v="1"/>
    <x v="1"/>
    <x v="0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x v="1"/>
    <x v="1"/>
    <x v="0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x v="7"/>
    <x v="7"/>
    <x v="1"/>
  </r>
  <r>
    <s v="Government"/>
    <s v="Mexico"/>
    <s v="VTT"/>
    <s v="Medium"/>
    <n v="1123"/>
    <n v="250"/>
    <n v="20"/>
    <n v="22460"/>
    <n v="1347.6"/>
    <n v="21112.400000000001"/>
    <n v="11230"/>
    <n v="9882.4000000000015"/>
    <d v="2013-11-01T00:00:00"/>
    <x v="9"/>
    <x v="9"/>
    <x v="1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x v="2"/>
    <x v="2"/>
    <x v="1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x v="0"/>
    <x v="0"/>
    <x v="0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x v="6"/>
    <x v="6"/>
    <x v="0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x v="7"/>
    <x v="7"/>
    <x v="1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x v="7"/>
    <x v="7"/>
    <x v="1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x v="7"/>
    <x v="7"/>
    <x v="1"/>
  </r>
  <r>
    <s v="Government"/>
    <s v="France"/>
    <s v="Montana"/>
    <s v="Medium"/>
    <n v="1757"/>
    <n v="5"/>
    <n v="20"/>
    <n v="35140"/>
    <n v="2108.4"/>
    <n v="33031.599999999999"/>
    <n v="17570"/>
    <n v="15461.599999999999"/>
    <d v="2013-10-01T00:00:00"/>
    <x v="7"/>
    <x v="7"/>
    <x v="1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x v="5"/>
    <x v="5"/>
    <x v="0"/>
  </r>
  <r>
    <s v="Midmarket"/>
    <s v="Germany"/>
    <s v="Paseo"/>
    <s v="Medium"/>
    <n v="1743"/>
    <n v="10"/>
    <n v="15"/>
    <n v="26145"/>
    <n v="1568.7"/>
    <n v="24576.3"/>
    <n v="17430"/>
    <n v="7146.2999999999993"/>
    <d v="2014-08-01T00:00:00"/>
    <x v="5"/>
    <x v="5"/>
    <x v="0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x v="7"/>
    <x v="7"/>
    <x v="0"/>
  </r>
  <r>
    <s v="Government"/>
    <s v="France"/>
    <s v="Paseo"/>
    <s v="Medium"/>
    <n v="1757"/>
    <n v="10"/>
    <n v="20"/>
    <n v="35140"/>
    <n v="2108.4"/>
    <n v="33031.599999999999"/>
    <n v="17570"/>
    <n v="15461.599999999999"/>
    <d v="2013-10-01T00:00:00"/>
    <x v="7"/>
    <x v="7"/>
    <x v="1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x v="5"/>
    <x v="5"/>
    <x v="0"/>
  </r>
  <r>
    <s v="Government"/>
    <s v="Mexico"/>
    <s v="Velo"/>
    <s v="Medium"/>
    <n v="1333"/>
    <n v="120"/>
    <n v="7"/>
    <n v="9331"/>
    <n v="559.86"/>
    <n v="8771.14"/>
    <n v="6665"/>
    <n v="2106.1399999999994"/>
    <d v="2014-11-01T00:00:00"/>
    <x v="9"/>
    <x v="9"/>
    <x v="0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d v="2014-10-01T00:00:00"/>
    <x v="7"/>
    <x v="7"/>
    <x v="0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x v="8"/>
    <x v="8"/>
    <x v="0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d v="2014-08-01T00:00:00"/>
    <x v="5"/>
    <x v="5"/>
    <x v="0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d v="2013-09-01T00:00:00"/>
    <x v="6"/>
    <x v="6"/>
    <x v="1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x v="0"/>
    <x v="0"/>
    <x v="0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x v="9"/>
    <x v="9"/>
    <x v="0"/>
  </r>
  <r>
    <s v="Government"/>
    <s v="France"/>
    <s v="Paseo"/>
    <s v="Medium"/>
    <n v="1031"/>
    <n v="10"/>
    <n v="7"/>
    <n v="7217"/>
    <n v="505.19"/>
    <n v="6711.81"/>
    <n v="5155"/>
    <n v="1556.8100000000004"/>
    <d v="2013-09-01T00:00:00"/>
    <x v="6"/>
    <x v="6"/>
    <x v="1"/>
  </r>
  <r>
    <s v="Midmarket"/>
    <s v="Canada"/>
    <s v="Velo"/>
    <s v="Medium"/>
    <n v="1262"/>
    <n v="120"/>
    <n v="15"/>
    <n v="18930"/>
    <n v="1325.1"/>
    <n v="17604.900000000001"/>
    <n v="12620"/>
    <n v="4984.9000000000015"/>
    <d v="2014-05-01T00:00:00"/>
    <x v="11"/>
    <x v="11"/>
    <x v="0"/>
  </r>
  <r>
    <s v="Government"/>
    <s v="Canada"/>
    <s v="Velo"/>
    <s v="Medium"/>
    <n v="1135"/>
    <n v="120"/>
    <n v="7"/>
    <n v="7945"/>
    <n v="556.15"/>
    <n v="7388.85"/>
    <n v="5675"/>
    <n v="1713.8500000000004"/>
    <d v="2014-06-01T00:00:00"/>
    <x v="1"/>
    <x v="1"/>
    <x v="0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x v="9"/>
    <x v="9"/>
    <x v="0"/>
  </r>
  <r>
    <s v="Government"/>
    <s v="Canada"/>
    <s v="Velo"/>
    <s v="Medium"/>
    <n v="1582"/>
    <n v="120"/>
    <n v="7"/>
    <n v="11074"/>
    <n v="775.18"/>
    <n v="10298.82"/>
    <n v="7910"/>
    <n v="2388.8199999999997"/>
    <d v="2014-12-01T00:00:00"/>
    <x v="2"/>
    <x v="2"/>
    <x v="0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x v="10"/>
    <x v="10"/>
    <x v="0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x v="6"/>
    <x v="6"/>
    <x v="1"/>
  </r>
  <r>
    <s v="Government"/>
    <s v="Canada"/>
    <s v="VTT"/>
    <s v="Medium"/>
    <n v="1582"/>
    <n v="250"/>
    <n v="7"/>
    <n v="11074"/>
    <n v="775.18"/>
    <n v="10298.82"/>
    <n v="7910"/>
    <n v="2388.8199999999997"/>
    <d v="2014-12-01T00:00:00"/>
    <x v="2"/>
    <x v="2"/>
    <x v="0"/>
  </r>
  <r>
    <s v="Government"/>
    <s v="Canada"/>
    <s v="Amarilla"/>
    <s v="Medium"/>
    <n v="1135"/>
    <n v="260"/>
    <n v="7"/>
    <n v="7945"/>
    <n v="556.15"/>
    <n v="7388.85"/>
    <n v="5675"/>
    <n v="1713.8500000000004"/>
    <d v="2014-06-01T00:00:00"/>
    <x v="1"/>
    <x v="1"/>
    <x v="0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x v="3"/>
    <x v="3"/>
    <x v="0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x v="1"/>
    <x v="1"/>
    <x v="0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x v="7"/>
    <x v="7"/>
    <x v="0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x v="7"/>
    <x v="7"/>
    <x v="0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x v="7"/>
    <x v="7"/>
    <x v="0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x v="9"/>
    <x v="9"/>
    <x v="1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x v="11"/>
    <x v="11"/>
    <x v="0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x v="1"/>
    <x v="1"/>
    <x v="0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x v="4"/>
    <x v="4"/>
    <x v="0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x v="5"/>
    <x v="5"/>
    <x v="0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x v="6"/>
    <x v="6"/>
    <x v="1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x v="6"/>
    <x v="6"/>
    <x v="0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x v="6"/>
    <x v="6"/>
    <x v="1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x v="9"/>
    <x v="9"/>
    <x v="1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x v="9"/>
    <x v="9"/>
    <x v="1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x v="2"/>
    <x v="2"/>
    <x v="1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x v="4"/>
    <x v="4"/>
    <x v="0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x v="5"/>
    <x v="5"/>
    <x v="0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x v="6"/>
    <x v="6"/>
    <x v="0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x v="7"/>
    <x v="7"/>
    <x v="0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x v="2"/>
    <x v="2"/>
    <x v="1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x v="2"/>
    <x v="2"/>
    <x v="0"/>
  </r>
  <r>
    <s v="Government"/>
    <s v="Germany"/>
    <s v="Velo"/>
    <s v="Medium"/>
    <n v="588"/>
    <n v="120"/>
    <n v="20"/>
    <n v="11760"/>
    <n v="823.2"/>
    <n v="10936.8"/>
    <n v="5880"/>
    <n v="5056.7999999999993"/>
    <d v="2013-12-01T00:00:00"/>
    <x v="2"/>
    <x v="2"/>
    <x v="1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d v="2014-01-01T00:00:00"/>
    <x v="0"/>
    <x v="0"/>
    <x v="0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x v="8"/>
    <x v="8"/>
    <x v="0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x v="8"/>
    <x v="8"/>
    <x v="0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x v="11"/>
    <x v="11"/>
    <x v="0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x v="6"/>
    <x v="6"/>
    <x v="0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x v="6"/>
    <x v="6"/>
    <x v="1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x v="9"/>
    <x v="9"/>
    <x v="0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x v="2"/>
    <x v="2"/>
    <x v="0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x v="8"/>
    <x v="8"/>
    <x v="0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x v="1"/>
    <x v="1"/>
    <x v="0"/>
  </r>
  <r>
    <s v="Government"/>
    <s v="Canada"/>
    <s v="Paseo"/>
    <s v="Medium"/>
    <n v="257"/>
    <n v="10"/>
    <n v="7"/>
    <n v="1799"/>
    <n v="143.91999999999999"/>
    <n v="1655.08"/>
    <n v="1285"/>
    <n v="370.07999999999993"/>
    <d v="2014-05-01T00:00:00"/>
    <x v="11"/>
    <x v="11"/>
    <x v="0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x v="1"/>
    <x v="1"/>
    <x v="0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x v="5"/>
    <x v="5"/>
    <x v="0"/>
  </r>
  <r>
    <s v="Midmarket"/>
    <s v="France"/>
    <s v="Carretera"/>
    <s v="Medium"/>
    <n v="490"/>
    <n v="3"/>
    <n v="15"/>
    <n v="7350"/>
    <n v="588"/>
    <n v="6762"/>
    <n v="4900"/>
    <n v="1862"/>
    <d v="2014-11-01T00:00:00"/>
    <x v="9"/>
    <x v="9"/>
    <x v="0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x v="2"/>
    <x v="2"/>
    <x v="0"/>
  </r>
  <r>
    <s v="Midmarket"/>
    <s v="France"/>
    <s v="Montana"/>
    <s v="Medium"/>
    <n v="2501"/>
    <n v="5"/>
    <n v="15"/>
    <n v="37515"/>
    <n v="3001.2"/>
    <n v="34513.800000000003"/>
    <n v="25010"/>
    <n v="9503.8000000000029"/>
    <d v="2014-03-01T00:00:00"/>
    <x v="3"/>
    <x v="3"/>
    <x v="0"/>
  </r>
  <r>
    <s v="Government"/>
    <s v="Canada"/>
    <s v="Montana"/>
    <s v="Medium"/>
    <n v="708"/>
    <n v="5"/>
    <n v="20"/>
    <n v="14160"/>
    <n v="1132.8"/>
    <n v="13027.2"/>
    <n v="7080"/>
    <n v="5947.2000000000007"/>
    <d v="2014-06-01T00:00:00"/>
    <x v="1"/>
    <x v="1"/>
    <x v="0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x v="4"/>
    <x v="4"/>
    <x v="0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x v="5"/>
    <x v="5"/>
    <x v="0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x v="6"/>
    <x v="6"/>
    <x v="1"/>
  </r>
  <r>
    <s v="Midmarket"/>
    <s v="Germany"/>
    <s v="Montana"/>
    <s v="Medium"/>
    <n v="711"/>
    <n v="5"/>
    <n v="15"/>
    <n v="10665"/>
    <n v="853.2"/>
    <n v="9811.7999999999993"/>
    <n v="7110"/>
    <n v="2701.7999999999993"/>
    <d v="2014-12-01T00:00:00"/>
    <x v="2"/>
    <x v="2"/>
    <x v="0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x v="3"/>
    <x v="3"/>
    <x v="0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x v="10"/>
    <x v="10"/>
    <x v="0"/>
  </r>
  <r>
    <s v="Government"/>
    <s v="Germany"/>
    <s v="Paseo"/>
    <s v="Medium"/>
    <n v="1095"/>
    <n v="10"/>
    <n v="7"/>
    <n v="7665"/>
    <n v="613.20000000000005"/>
    <n v="7051.8"/>
    <n v="5475"/>
    <n v="1576.8000000000002"/>
    <d v="2014-05-01T00:00:00"/>
    <x v="11"/>
    <x v="11"/>
    <x v="0"/>
  </r>
  <r>
    <s v="Government"/>
    <s v="Germany"/>
    <s v="Paseo"/>
    <s v="Medium"/>
    <n v="1366"/>
    <n v="10"/>
    <n v="20"/>
    <n v="27320"/>
    <n v="2185.6"/>
    <n v="25134.400000000001"/>
    <n v="13660"/>
    <n v="11474.400000000001"/>
    <d v="2014-06-01T00:00:00"/>
    <x v="1"/>
    <x v="1"/>
    <x v="0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x v="1"/>
    <x v="1"/>
    <x v="0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d v="2014-08-01T00:00:00"/>
    <x v="5"/>
    <x v="5"/>
    <x v="0"/>
  </r>
  <r>
    <s v="Government"/>
    <s v="Germany"/>
    <s v="Paseo"/>
    <s v="Medium"/>
    <n v="1598"/>
    <n v="10"/>
    <n v="7"/>
    <n v="11186"/>
    <n v="894.88"/>
    <n v="10291.120000000001"/>
    <n v="7990"/>
    <n v="2301.1200000000008"/>
    <d v="2014-08-01T00:00:00"/>
    <x v="5"/>
    <x v="5"/>
    <x v="0"/>
  </r>
  <r>
    <s v="Government"/>
    <s v="Germany"/>
    <s v="Paseo"/>
    <s v="Medium"/>
    <n v="2409"/>
    <n v="10"/>
    <n v="7"/>
    <n v="16863"/>
    <n v="1349.04"/>
    <n v="15513.96"/>
    <n v="12045"/>
    <n v="3468.9599999999991"/>
    <d v="2013-09-01T00:00:00"/>
    <x v="6"/>
    <x v="6"/>
    <x v="1"/>
  </r>
  <r>
    <s v="Government"/>
    <s v="Germany"/>
    <s v="Paseo"/>
    <s v="Medium"/>
    <n v="1934"/>
    <n v="10"/>
    <n v="20"/>
    <n v="38680"/>
    <n v="3094.4"/>
    <n v="35585.599999999999"/>
    <n v="19340"/>
    <n v="16245.599999999999"/>
    <d v="2014-09-01T00:00:00"/>
    <x v="6"/>
    <x v="6"/>
    <x v="0"/>
  </r>
  <r>
    <s v="Government"/>
    <s v="Mexico"/>
    <s v="Paseo"/>
    <s v="Medium"/>
    <n v="2993"/>
    <n v="10"/>
    <n v="20"/>
    <n v="59860"/>
    <n v="4788.8"/>
    <n v="55071.199999999997"/>
    <n v="29930"/>
    <n v="25141.199999999997"/>
    <d v="2014-09-01T00:00:00"/>
    <x v="6"/>
    <x v="6"/>
    <x v="0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x v="9"/>
    <x v="9"/>
    <x v="1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x v="2"/>
    <x v="2"/>
    <x v="1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x v="2"/>
    <x v="2"/>
    <x v="0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x v="3"/>
    <x v="3"/>
    <x v="0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x v="1"/>
    <x v="1"/>
    <x v="0"/>
  </r>
  <r>
    <s v="Government"/>
    <s v="Germany"/>
    <s v="Velo"/>
    <s v="Medium"/>
    <n v="2338"/>
    <n v="120"/>
    <n v="7"/>
    <n v="16366"/>
    <n v="1309.28"/>
    <n v="15056.72"/>
    <n v="11690"/>
    <n v="3366.7199999999993"/>
    <d v="2014-06-01T00:00:00"/>
    <x v="1"/>
    <x v="1"/>
    <x v="0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x v="9"/>
    <x v="9"/>
    <x v="1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x v="2"/>
    <x v="2"/>
    <x v="0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x v="10"/>
    <x v="10"/>
    <x v="0"/>
  </r>
  <r>
    <s v="Government"/>
    <s v="Germany"/>
    <s v="VTT"/>
    <s v="Medium"/>
    <n v="2338"/>
    <n v="250"/>
    <n v="7"/>
    <n v="16366"/>
    <n v="1309.28"/>
    <n v="15056.72"/>
    <n v="11690"/>
    <n v="3366.7199999999993"/>
    <d v="2014-06-01T00:00:00"/>
    <x v="1"/>
    <x v="1"/>
    <x v="0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x v="5"/>
    <x v="5"/>
    <x v="0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x v="5"/>
    <x v="5"/>
    <x v="0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x v="6"/>
    <x v="6"/>
    <x v="0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x v="2"/>
    <x v="2"/>
    <x v="1"/>
  </r>
  <r>
    <s v="Government"/>
    <s v="Canada"/>
    <s v="Amarilla"/>
    <s v="Medium"/>
    <n v="708"/>
    <n v="260"/>
    <n v="20"/>
    <n v="14160"/>
    <n v="1132.8"/>
    <n v="13027.2"/>
    <n v="7080"/>
    <n v="5947.2000000000007"/>
    <d v="2014-06-01T00:00:00"/>
    <x v="1"/>
    <x v="1"/>
    <x v="0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x v="1"/>
    <x v="1"/>
    <x v="0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d v="2014-06-01T00:00:00"/>
    <x v="1"/>
    <x v="1"/>
    <x v="0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x v="1"/>
    <x v="1"/>
    <x v="0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x v="9"/>
    <x v="9"/>
    <x v="0"/>
  </r>
  <r>
    <s v="Midmarket"/>
    <s v="Germany"/>
    <s v="Amarilla"/>
    <s v="Medium"/>
    <n v="711"/>
    <n v="260"/>
    <n v="15"/>
    <n v="10665"/>
    <n v="853.2"/>
    <n v="9811.7999999999993"/>
    <n v="7110"/>
    <n v="2701.7999999999993"/>
    <d v="2014-12-01T00:00:00"/>
    <x v="2"/>
    <x v="2"/>
    <x v="0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x v="2"/>
    <x v="2"/>
    <x v="1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x v="2"/>
    <x v="2"/>
    <x v="0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x v="4"/>
    <x v="4"/>
    <x v="0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x v="1"/>
    <x v="1"/>
    <x v="0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x v="7"/>
    <x v="7"/>
    <x v="1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x v="10"/>
    <x v="10"/>
    <x v="0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x v="11"/>
    <x v="11"/>
    <x v="0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x v="6"/>
    <x v="6"/>
    <x v="1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x v="9"/>
    <x v="9"/>
    <x v="0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x v="9"/>
    <x v="9"/>
    <x v="1"/>
  </r>
  <r>
    <s v="Government"/>
    <s v="Canada"/>
    <s v="Montana"/>
    <s v="Medium"/>
    <n v="1611"/>
    <n v="5"/>
    <n v="7"/>
    <n v="11277"/>
    <n v="1014.93"/>
    <n v="10262.07"/>
    <n v="8055"/>
    <n v="2207.0699999999997"/>
    <d v="2013-12-01T00:00:00"/>
    <x v="2"/>
    <x v="2"/>
    <x v="1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x v="2"/>
    <x v="2"/>
    <x v="0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x v="2"/>
    <x v="2"/>
    <x v="1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x v="0"/>
    <x v="0"/>
    <x v="0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x v="0"/>
    <x v="0"/>
    <x v="0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x v="10"/>
    <x v="10"/>
    <x v="0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x v="1"/>
    <x v="1"/>
    <x v="0"/>
  </r>
  <r>
    <s v="Midmarket"/>
    <s v="France"/>
    <s v="Paseo"/>
    <s v="Medium"/>
    <n v="1227"/>
    <n v="10"/>
    <n v="15"/>
    <n v="18405"/>
    <n v="1656.45"/>
    <n v="16748.55"/>
    <n v="12270"/>
    <n v="4478.5499999999993"/>
    <d v="2014-10-01T00:00:00"/>
    <x v="7"/>
    <x v="7"/>
    <x v="0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x v="7"/>
    <x v="7"/>
    <x v="1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x v="9"/>
    <x v="9"/>
    <x v="0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x v="9"/>
    <x v="9"/>
    <x v="1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x v="2"/>
    <x v="2"/>
    <x v="0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x v="11"/>
    <x v="11"/>
    <x v="0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x v="4"/>
    <x v="4"/>
    <x v="0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x v="4"/>
    <x v="4"/>
    <x v="0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x v="6"/>
    <x v="6"/>
    <x v="0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x v="6"/>
    <x v="6"/>
    <x v="0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x v="7"/>
    <x v="7"/>
    <x v="0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x v="0"/>
    <x v="0"/>
    <x v="0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x v="8"/>
    <x v="8"/>
    <x v="0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x v="10"/>
    <x v="10"/>
    <x v="0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x v="11"/>
    <x v="11"/>
    <x v="0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x v="6"/>
    <x v="6"/>
    <x v="0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x v="6"/>
    <x v="6"/>
    <x v="1"/>
  </r>
  <r>
    <s v="Midmarket"/>
    <s v="France"/>
    <s v="VTT"/>
    <s v="Medium"/>
    <n v="1227"/>
    <n v="250"/>
    <n v="15"/>
    <n v="18405"/>
    <n v="1656.45"/>
    <n v="16748.55"/>
    <n v="12270"/>
    <n v="4478.5499999999993"/>
    <d v="2014-10-01T00:00:00"/>
    <x v="7"/>
    <x v="7"/>
    <x v="0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x v="9"/>
    <x v="9"/>
    <x v="0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x v="6"/>
    <x v="6"/>
    <x v="0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x v="7"/>
    <x v="7"/>
    <x v="0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x v="9"/>
    <x v="9"/>
    <x v="1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x v="9"/>
    <x v="9"/>
    <x v="0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x v="11"/>
    <x v="11"/>
    <x v="0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x v="4"/>
    <x v="4"/>
    <x v="0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d v="2014-09-01T00:00:00"/>
    <x v="6"/>
    <x v="6"/>
    <x v="0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x v="2"/>
    <x v="2"/>
    <x v="0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x v="3"/>
    <x v="3"/>
    <x v="0"/>
  </r>
  <r>
    <s v="Government"/>
    <s v="Mexico"/>
    <s v="Paseo"/>
    <s v="Medium"/>
    <n v="1038"/>
    <n v="10"/>
    <n v="20"/>
    <n v="20760"/>
    <n v="1868.4"/>
    <n v="18891.599999999999"/>
    <n v="10380"/>
    <n v="8511.5999999999985"/>
    <d v="2014-06-01T00:00:00"/>
    <x v="1"/>
    <x v="1"/>
    <x v="0"/>
  </r>
  <r>
    <s v="Government"/>
    <s v="Germany"/>
    <s v="Paseo"/>
    <s v="Medium"/>
    <n v="360"/>
    <n v="10"/>
    <n v="7"/>
    <n v="2520"/>
    <n v="226.8"/>
    <n v="2293.1999999999998"/>
    <n v="1800"/>
    <n v="493.19999999999982"/>
    <d v="2014-10-01T00:00:00"/>
    <x v="7"/>
    <x v="7"/>
    <x v="0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x v="3"/>
    <x v="3"/>
    <x v="0"/>
  </r>
  <r>
    <s v="Midmarket"/>
    <s v="Mexico"/>
    <s v="Velo"/>
    <s v="Medium"/>
    <n v="2628"/>
    <n v="120"/>
    <n v="15"/>
    <n v="39420"/>
    <n v="3547.8"/>
    <n v="35872.199999999997"/>
    <n v="26280"/>
    <n v="9592.1999999999971"/>
    <d v="2014-04-01T00:00:00"/>
    <x v="10"/>
    <x v="10"/>
    <x v="0"/>
  </r>
  <r>
    <s v="Government"/>
    <s v="Germany"/>
    <s v="VTT"/>
    <s v="Medium"/>
    <n v="360"/>
    <n v="250"/>
    <n v="7"/>
    <n v="2520"/>
    <n v="226.8"/>
    <n v="2293.1999999999998"/>
    <n v="1800"/>
    <n v="493.19999999999982"/>
    <d v="2014-10-01T00:00:00"/>
    <x v="7"/>
    <x v="7"/>
    <x v="0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x v="9"/>
    <x v="9"/>
    <x v="1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x v="2"/>
    <x v="2"/>
    <x v="0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d v="2014-06-01T00:00:00"/>
    <x v="1"/>
    <x v="1"/>
    <x v="0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x v="4"/>
    <x v="4"/>
    <x v="0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x v="2"/>
    <x v="2"/>
    <x v="1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x v="7"/>
    <x v="7"/>
    <x v="1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d v="2014-09-01T00:00:00"/>
    <x v="6"/>
    <x v="6"/>
    <x v="0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x v="7"/>
    <x v="7"/>
    <x v="1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x v="10"/>
    <x v="10"/>
    <x v="0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x v="2"/>
    <x v="2"/>
    <x v="1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x v="11"/>
    <x v="11"/>
    <x v="0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x v="9"/>
    <x v="9"/>
    <x v="1"/>
  </r>
  <r>
    <s v="Midmarket"/>
    <s v="France"/>
    <s v="Montana"/>
    <s v="High"/>
    <n v="2072"/>
    <n v="5"/>
    <n v="15"/>
    <n v="31080"/>
    <n v="3108"/>
    <n v="27972"/>
    <n v="20720"/>
    <n v="7252"/>
    <d v="2014-12-01T00:00:00"/>
    <x v="2"/>
    <x v="2"/>
    <x v="0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x v="3"/>
    <x v="3"/>
    <x v="0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x v="11"/>
    <x v="11"/>
    <x v="0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x v="7"/>
    <x v="7"/>
    <x v="1"/>
  </r>
  <r>
    <s v="Government"/>
    <s v="Germany"/>
    <s v="Paseo"/>
    <s v="High"/>
    <n v="241"/>
    <n v="10"/>
    <n v="20"/>
    <n v="4820"/>
    <n v="482"/>
    <n v="4338"/>
    <n v="2410"/>
    <n v="1928"/>
    <d v="2014-10-01T00:00:00"/>
    <x v="7"/>
    <x v="7"/>
    <x v="0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x v="0"/>
    <x v="0"/>
    <x v="0"/>
  </r>
  <r>
    <s v="Midmarket"/>
    <s v="Germany"/>
    <s v="Velo"/>
    <s v="High"/>
    <n v="510"/>
    <n v="120"/>
    <n v="15"/>
    <n v="7650"/>
    <n v="765"/>
    <n v="6885"/>
    <n v="5100"/>
    <n v="1785"/>
    <d v="2014-04-01T00:00:00"/>
    <x v="10"/>
    <x v="10"/>
    <x v="0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x v="11"/>
    <x v="11"/>
    <x v="0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x v="4"/>
    <x v="4"/>
    <x v="0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x v="6"/>
    <x v="6"/>
    <x v="0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x v="7"/>
    <x v="7"/>
    <x v="1"/>
  </r>
  <r>
    <s v="Government"/>
    <s v="Germany"/>
    <s v="Velo"/>
    <s v="High"/>
    <n v="241"/>
    <n v="120"/>
    <n v="20"/>
    <n v="4820"/>
    <n v="482"/>
    <n v="4338"/>
    <n v="2410"/>
    <n v="1928"/>
    <d v="2014-10-01T00:00:00"/>
    <x v="7"/>
    <x v="7"/>
    <x v="0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x v="9"/>
    <x v="9"/>
    <x v="0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x v="2"/>
    <x v="2"/>
    <x v="1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x v="2"/>
    <x v="2"/>
    <x v="0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x v="11"/>
    <x v="11"/>
    <x v="0"/>
  </r>
  <r>
    <s v="Midmarket"/>
    <s v="Mexico"/>
    <s v="VTT"/>
    <s v="High"/>
    <n v="641"/>
    <n v="250"/>
    <n v="15"/>
    <n v="9615"/>
    <n v="961.5"/>
    <n v="8653.5"/>
    <n v="6410"/>
    <n v="2243.5"/>
    <d v="2014-07-01T00:00:00"/>
    <x v="4"/>
    <x v="4"/>
    <x v="0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x v="5"/>
    <x v="5"/>
    <x v="0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x v="6"/>
    <x v="6"/>
    <x v="0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x v="7"/>
    <x v="7"/>
    <x v="1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x v="7"/>
    <x v="7"/>
    <x v="1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x v="9"/>
    <x v="9"/>
    <x v="0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x v="2"/>
    <x v="2"/>
    <x v="1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x v="0"/>
    <x v="0"/>
    <x v="0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x v="8"/>
    <x v="8"/>
    <x v="0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x v="3"/>
    <x v="3"/>
    <x v="0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x v="10"/>
    <x v="10"/>
    <x v="0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x v="11"/>
    <x v="11"/>
    <x v="0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x v="5"/>
    <x v="5"/>
    <x v="0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x v="6"/>
    <x v="6"/>
    <x v="0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x v="2"/>
    <x v="2"/>
    <x v="0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x v="2"/>
    <x v="2"/>
    <x v="0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x v="7"/>
    <x v="7"/>
    <x v="1"/>
  </r>
  <r>
    <s v="Government"/>
    <s v="France"/>
    <s v="Paseo"/>
    <s v="High"/>
    <n v="2532"/>
    <n v="10"/>
    <n v="7"/>
    <n v="17724"/>
    <n v="1949.6399999999999"/>
    <n v="15774.36"/>
    <n v="12660"/>
    <n v="3114.3599999999997"/>
    <d v="2014-04-01T00:00:00"/>
    <x v="10"/>
    <x v="10"/>
    <x v="0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x v="7"/>
    <x v="7"/>
    <x v="1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x v="0"/>
    <x v="0"/>
    <x v="0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x v="7"/>
    <x v="7"/>
    <x v="0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x v="3"/>
    <x v="3"/>
    <x v="0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x v="6"/>
    <x v="6"/>
    <x v="1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x v="4"/>
    <x v="4"/>
    <x v="0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x v="7"/>
    <x v="7"/>
    <x v="0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x v="8"/>
    <x v="8"/>
    <x v="0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x v="3"/>
    <x v="3"/>
    <x v="0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x v="4"/>
    <x v="4"/>
    <x v="0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x v="7"/>
    <x v="7"/>
    <x v="0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x v="9"/>
    <x v="9"/>
    <x v="1"/>
  </r>
  <r>
    <s v="Government"/>
    <s v="Mexico"/>
    <s v="Carretera"/>
    <s v="High"/>
    <n v="2706"/>
    <n v="3"/>
    <n v="7"/>
    <n v="18942"/>
    <n v="2083.62"/>
    <n v="16858.38"/>
    <n v="13530"/>
    <n v="3328.380000000001"/>
    <d v="2013-11-01T00:00:00"/>
    <x v="9"/>
    <x v="9"/>
    <x v="1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x v="0"/>
    <x v="0"/>
    <x v="0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x v="7"/>
    <x v="7"/>
    <x v="1"/>
  </r>
  <r>
    <s v="Midmarket"/>
    <s v="Mexico"/>
    <s v="Montana"/>
    <s v="High"/>
    <n v="2157"/>
    <n v="5"/>
    <n v="15"/>
    <n v="32355"/>
    <n v="3559.05"/>
    <n v="28795.95"/>
    <n v="21570"/>
    <n v="7225.9500000000007"/>
    <d v="2014-12-01T00:00:00"/>
    <x v="2"/>
    <x v="2"/>
    <x v="0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x v="0"/>
    <x v="0"/>
    <x v="0"/>
  </r>
  <r>
    <s v="Government"/>
    <s v="Mexico"/>
    <s v="Paseo"/>
    <s v="High"/>
    <n v="1122"/>
    <n v="10"/>
    <n v="20"/>
    <n v="22440"/>
    <n v="2468.4"/>
    <n v="19971.599999999999"/>
    <n v="11220"/>
    <n v="8751.5999999999985"/>
    <d v="2014-03-01T00:00:00"/>
    <x v="3"/>
    <x v="3"/>
    <x v="0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x v="4"/>
    <x v="4"/>
    <x v="0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x v="4"/>
    <x v="4"/>
    <x v="0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d v="2014-07-01T00:00:00"/>
    <x v="4"/>
    <x v="4"/>
    <x v="0"/>
  </r>
  <r>
    <s v="Government"/>
    <s v="Canada"/>
    <s v="Paseo"/>
    <s v="High"/>
    <n v="2394"/>
    <n v="10"/>
    <n v="20"/>
    <n v="47880"/>
    <n v="5266.8"/>
    <n v="42613.2"/>
    <n v="23940"/>
    <n v="18673.199999999997"/>
    <d v="2014-08-01T00:00:00"/>
    <x v="5"/>
    <x v="5"/>
    <x v="0"/>
  </r>
  <r>
    <s v="Midmarket"/>
    <s v="Mexico"/>
    <s v="Paseo"/>
    <s v="High"/>
    <n v="1984"/>
    <n v="10"/>
    <n v="15"/>
    <n v="29760"/>
    <n v="3273.6"/>
    <n v="26486.400000000001"/>
    <n v="19840"/>
    <n v="6646.4000000000015"/>
    <d v="2014-08-01T00:00:00"/>
    <x v="5"/>
    <x v="5"/>
    <x v="0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x v="7"/>
    <x v="7"/>
    <x v="0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x v="7"/>
    <x v="7"/>
    <x v="1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x v="9"/>
    <x v="9"/>
    <x v="0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x v="6"/>
    <x v="6"/>
    <x v="1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x v="6"/>
    <x v="6"/>
    <x v="1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x v="7"/>
    <x v="7"/>
    <x v="1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x v="9"/>
    <x v="9"/>
    <x v="0"/>
  </r>
  <r>
    <s v="Channel Partners"/>
    <s v="France"/>
    <s v="VTT"/>
    <s v="High"/>
    <n v="1734"/>
    <n v="250"/>
    <n v="12"/>
    <n v="20808"/>
    <n v="2288.88"/>
    <n v="18519.12"/>
    <n v="5202"/>
    <n v="13317.119999999999"/>
    <d v="2014-01-01T00:00:00"/>
    <x v="0"/>
    <x v="0"/>
    <x v="0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x v="0"/>
    <x v="0"/>
    <x v="0"/>
  </r>
  <r>
    <s v="Government"/>
    <s v="Canada"/>
    <s v="VTT"/>
    <s v="High"/>
    <n v="2935"/>
    <n v="250"/>
    <n v="20"/>
    <n v="58700"/>
    <n v="6457"/>
    <n v="52243"/>
    <n v="29350"/>
    <n v="22893"/>
    <d v="2013-11-01T00:00:00"/>
    <x v="9"/>
    <x v="9"/>
    <x v="1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x v="0"/>
    <x v="0"/>
    <x v="0"/>
  </r>
  <r>
    <s v="Government"/>
    <s v="Mexico"/>
    <s v="Amarilla"/>
    <s v="High"/>
    <n v="2629"/>
    <n v="260"/>
    <n v="20"/>
    <n v="52580"/>
    <n v="5783.8"/>
    <n v="46796.2"/>
    <n v="26290"/>
    <n v="20506.199999999997"/>
    <d v="2014-01-01T00:00:00"/>
    <x v="0"/>
    <x v="0"/>
    <x v="0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x v="11"/>
    <x v="11"/>
    <x v="0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x v="6"/>
    <x v="6"/>
    <x v="1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x v="7"/>
    <x v="7"/>
    <x v="1"/>
  </r>
  <r>
    <s v="Midmarket"/>
    <s v="Mexico"/>
    <s v="Amarilla"/>
    <s v="High"/>
    <n v="2157"/>
    <n v="260"/>
    <n v="15"/>
    <n v="32355"/>
    <n v="3559.05"/>
    <n v="28795.95"/>
    <n v="21570"/>
    <n v="7225.9500000000007"/>
    <d v="2014-12-01T00:00:00"/>
    <x v="2"/>
    <x v="2"/>
    <x v="0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x v="6"/>
    <x v="6"/>
    <x v="1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x v="1"/>
    <x v="1"/>
    <x v="0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x v="6"/>
    <x v="6"/>
    <x v="1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x v="7"/>
    <x v="7"/>
    <x v="0"/>
  </r>
  <r>
    <s v="Midmarket"/>
    <s v="Canada"/>
    <s v="Carretera"/>
    <s v="High"/>
    <n v="2689"/>
    <n v="3"/>
    <n v="15"/>
    <n v="40335"/>
    <n v="4840.2"/>
    <n v="35494.800000000003"/>
    <n v="26890"/>
    <n v="8604.8000000000029"/>
    <d v="2014-11-01T00:00:00"/>
    <x v="9"/>
    <x v="9"/>
    <x v="0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x v="3"/>
    <x v="3"/>
    <x v="0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x v="10"/>
    <x v="10"/>
    <x v="0"/>
  </r>
  <r>
    <s v="Government"/>
    <s v="Mexico"/>
    <s v="Montana"/>
    <s v="High"/>
    <n v="2420"/>
    <n v="5"/>
    <n v="7"/>
    <n v="16940"/>
    <n v="2032.8"/>
    <n v="14907.2"/>
    <n v="12100"/>
    <n v="2807.2000000000007"/>
    <d v="2014-09-01T00:00:00"/>
    <x v="6"/>
    <x v="6"/>
    <x v="0"/>
  </r>
  <r>
    <s v="Government"/>
    <s v="Canada"/>
    <s v="Montana"/>
    <s v="High"/>
    <n v="2734"/>
    <n v="5"/>
    <n v="7"/>
    <n v="19138"/>
    <n v="2296.56"/>
    <n v="16841.439999999999"/>
    <n v="13670"/>
    <n v="3171.4399999999987"/>
    <d v="2014-10-01T00:00:00"/>
    <x v="7"/>
    <x v="7"/>
    <x v="0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x v="7"/>
    <x v="7"/>
    <x v="1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x v="2"/>
    <x v="2"/>
    <x v="1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x v="0"/>
    <x v="0"/>
    <x v="0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x v="1"/>
    <x v="1"/>
    <x v="0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x v="7"/>
    <x v="7"/>
    <x v="0"/>
  </r>
  <r>
    <s v="Government"/>
    <s v="Mexico"/>
    <s v="Paseo"/>
    <s v="High"/>
    <n v="905"/>
    <n v="10"/>
    <n v="20"/>
    <n v="18100"/>
    <n v="2172"/>
    <n v="15928"/>
    <n v="9050"/>
    <n v="6878"/>
    <d v="2014-10-01T00:00:00"/>
    <x v="7"/>
    <x v="7"/>
    <x v="0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x v="7"/>
    <x v="7"/>
    <x v="1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x v="9"/>
    <x v="9"/>
    <x v="0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x v="9"/>
    <x v="9"/>
    <x v="0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x v="9"/>
    <x v="9"/>
    <x v="0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x v="9"/>
    <x v="9"/>
    <x v="0"/>
  </r>
  <r>
    <s v="Midmarket"/>
    <s v="Mexico"/>
    <s v="Paseo"/>
    <s v="High"/>
    <n v="380"/>
    <n v="10"/>
    <n v="15"/>
    <n v="5700"/>
    <n v="684"/>
    <n v="5016"/>
    <n v="3800"/>
    <n v="1216"/>
    <d v="2013-12-01T00:00:00"/>
    <x v="2"/>
    <x v="2"/>
    <x v="1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x v="2"/>
    <x v="2"/>
    <x v="0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x v="4"/>
    <x v="4"/>
    <x v="0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x v="7"/>
    <x v="7"/>
    <x v="0"/>
  </r>
  <r>
    <s v="Government"/>
    <s v="Mexico"/>
    <s v="Velo"/>
    <s v="High"/>
    <n v="905"/>
    <n v="120"/>
    <n v="20"/>
    <n v="18100"/>
    <n v="2172"/>
    <n v="15928"/>
    <n v="9050"/>
    <n v="6878"/>
    <d v="2014-10-01T00:00:00"/>
    <x v="7"/>
    <x v="7"/>
    <x v="0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x v="11"/>
    <x v="11"/>
    <x v="0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x v="4"/>
    <x v="4"/>
    <x v="0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x v="6"/>
    <x v="6"/>
    <x v="1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x v="7"/>
    <x v="7"/>
    <x v="0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x v="9"/>
    <x v="9"/>
    <x v="0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x v="2"/>
    <x v="2"/>
    <x v="0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x v="8"/>
    <x v="8"/>
    <x v="0"/>
  </r>
  <r>
    <s v="Government"/>
    <s v="France"/>
    <s v="Amarilla"/>
    <s v="High"/>
    <n v="3421.5"/>
    <n v="260"/>
    <n v="7"/>
    <n v="23950.5"/>
    <n v="2874.06"/>
    <n v="21076.44"/>
    <n v="17107.5"/>
    <n v="3968.9399999999987"/>
    <d v="2014-07-01T00:00:00"/>
    <x v="4"/>
    <x v="4"/>
    <x v="0"/>
  </r>
  <r>
    <s v="Government"/>
    <s v="Canada"/>
    <s v="Amarilla"/>
    <s v="High"/>
    <n v="2734"/>
    <n v="260"/>
    <n v="7"/>
    <n v="19138"/>
    <n v="2296.56"/>
    <n v="16841.439999999999"/>
    <n v="13670"/>
    <n v="3171.4399999999987"/>
    <d v="2014-10-01T00:00:00"/>
    <x v="7"/>
    <x v="7"/>
    <x v="0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x v="9"/>
    <x v="9"/>
    <x v="1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d v="2014-01-01T00:00:00"/>
    <x v="0"/>
    <x v="0"/>
    <x v="0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x v="11"/>
    <x v="11"/>
    <x v="0"/>
  </r>
  <r>
    <s v="Government"/>
    <s v="Germany"/>
    <s v="Paseo"/>
    <s v="High"/>
    <n v="1531"/>
    <n v="10"/>
    <n v="20"/>
    <n v="30620"/>
    <n v="3674.4"/>
    <n v="26945.599999999999"/>
    <n v="15310"/>
    <n v="11635.599999999999"/>
    <d v="2014-12-01T00:00:00"/>
    <x v="2"/>
    <x v="2"/>
    <x v="0"/>
  </r>
  <r>
    <s v="Government"/>
    <s v="France"/>
    <s v="VTT"/>
    <s v="High"/>
    <n v="1491"/>
    <n v="250"/>
    <n v="7"/>
    <n v="10437"/>
    <n v="1252.44"/>
    <n v="9184.56"/>
    <n v="7455"/>
    <n v="1729.5599999999995"/>
    <d v="2014-03-01T00:00:00"/>
    <x v="3"/>
    <x v="3"/>
    <x v="0"/>
  </r>
  <r>
    <s v="Government"/>
    <s v="Germany"/>
    <s v="VTT"/>
    <s v="High"/>
    <n v="1531"/>
    <n v="250"/>
    <n v="20"/>
    <n v="30620"/>
    <n v="3674.4"/>
    <n v="26945.599999999999"/>
    <n v="15310"/>
    <n v="11635.599999999999"/>
    <d v="2014-12-01T00:00:00"/>
    <x v="2"/>
    <x v="2"/>
    <x v="0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x v="6"/>
    <x v="6"/>
    <x v="1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x v="1"/>
    <x v="1"/>
    <x v="0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x v="1"/>
    <x v="1"/>
    <x v="0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x v="3"/>
    <x v="3"/>
    <x v="0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x v="3"/>
    <x v="3"/>
    <x v="0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x v="6"/>
    <x v="6"/>
    <x v="1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x v="0"/>
    <x v="0"/>
    <x v="0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d v="2014-02-01T00:00:00"/>
    <x v="8"/>
    <x v="8"/>
    <x v="0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x v="1"/>
    <x v="1"/>
    <x v="0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x v="4"/>
    <x v="4"/>
    <x v="0"/>
  </r>
  <r>
    <s v="Government"/>
    <s v="Canada"/>
    <s v="Montana"/>
    <s v="High"/>
    <n v="1249"/>
    <n v="5"/>
    <n v="20"/>
    <n v="24980"/>
    <n v="3247.4"/>
    <n v="21732.6"/>
    <n v="12490"/>
    <n v="9242.5999999999985"/>
    <d v="2014-10-01T00:00:00"/>
    <x v="7"/>
    <x v="7"/>
    <x v="0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x v="0"/>
    <x v="0"/>
    <x v="0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x v="0"/>
    <x v="0"/>
    <x v="0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x v="8"/>
    <x v="8"/>
    <x v="0"/>
  </r>
  <r>
    <s v="Government"/>
    <s v="Germany"/>
    <s v="Paseo"/>
    <s v="High"/>
    <n v="2708"/>
    <n v="10"/>
    <n v="20"/>
    <n v="54160"/>
    <n v="7040.8"/>
    <n v="47119.199999999997"/>
    <n v="27080"/>
    <n v="20039.199999999997"/>
    <d v="2014-02-01T00:00:00"/>
    <x v="8"/>
    <x v="8"/>
    <x v="0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x v="1"/>
    <x v="1"/>
    <x v="0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x v="1"/>
    <x v="1"/>
    <x v="0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x v="4"/>
    <x v="4"/>
    <x v="0"/>
  </r>
  <r>
    <s v="Government"/>
    <s v="France"/>
    <s v="Paseo"/>
    <s v="High"/>
    <n v="2696"/>
    <n v="10"/>
    <n v="7"/>
    <n v="18872"/>
    <n v="2453.36"/>
    <n v="16418.64"/>
    <n v="13480"/>
    <n v="2938.6399999999994"/>
    <d v="2014-08-01T00:00:00"/>
    <x v="5"/>
    <x v="5"/>
    <x v="0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x v="7"/>
    <x v="7"/>
    <x v="0"/>
  </r>
  <r>
    <s v="Government"/>
    <s v="Canada"/>
    <s v="Paseo"/>
    <s v="High"/>
    <n v="1249"/>
    <n v="10"/>
    <n v="20"/>
    <n v="24980"/>
    <n v="3247.4"/>
    <n v="21732.6"/>
    <n v="12490"/>
    <n v="9242.5999999999985"/>
    <d v="2014-10-01T00:00:00"/>
    <x v="7"/>
    <x v="7"/>
    <x v="0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x v="9"/>
    <x v="9"/>
    <x v="0"/>
  </r>
  <r>
    <s v="Channel Partners"/>
    <s v="Germany"/>
    <s v="Paseo"/>
    <s v="High"/>
    <n v="1013"/>
    <n v="10"/>
    <n v="12"/>
    <n v="12156"/>
    <n v="1580.28"/>
    <n v="10575.72"/>
    <n v="3039"/>
    <n v="7536.7199999999993"/>
    <d v="2014-12-01T00:00:00"/>
    <x v="2"/>
    <x v="2"/>
    <x v="0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x v="0"/>
    <x v="0"/>
    <x v="0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x v="1"/>
    <x v="1"/>
    <x v="0"/>
  </r>
  <r>
    <s v="Government"/>
    <s v="France"/>
    <s v="Velo"/>
    <s v="High"/>
    <n v="1190"/>
    <n v="120"/>
    <n v="7"/>
    <n v="8330"/>
    <n v="1082.9000000000001"/>
    <n v="7247.1"/>
    <n v="5950"/>
    <n v="1297.1000000000004"/>
    <d v="2014-06-01T00:00:00"/>
    <x v="1"/>
    <x v="1"/>
    <x v="0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x v="1"/>
    <x v="1"/>
    <x v="0"/>
  </r>
  <r>
    <s v="Midmarket"/>
    <s v="Germany"/>
    <s v="Velo"/>
    <s v="High"/>
    <n v="660"/>
    <n v="120"/>
    <n v="15"/>
    <n v="9900"/>
    <n v="1287"/>
    <n v="8613"/>
    <n v="6600"/>
    <n v="2013"/>
    <d v="2013-09-01T00:00:00"/>
    <x v="6"/>
    <x v="6"/>
    <x v="1"/>
  </r>
  <r>
    <s v="Channel Partners"/>
    <s v="Mexico"/>
    <s v="Velo"/>
    <s v="High"/>
    <n v="410"/>
    <n v="120"/>
    <n v="12"/>
    <n v="4920"/>
    <n v="639.6"/>
    <n v="4280.3999999999996"/>
    <n v="1230"/>
    <n v="3050.3999999999996"/>
    <d v="2014-10-01T00:00:00"/>
    <x v="7"/>
    <x v="7"/>
    <x v="0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x v="9"/>
    <x v="9"/>
    <x v="1"/>
  </r>
  <r>
    <s v="Channel Partners"/>
    <s v="Germany"/>
    <s v="Velo"/>
    <s v="High"/>
    <n v="1013"/>
    <n v="120"/>
    <n v="12"/>
    <n v="12156"/>
    <n v="1580.28"/>
    <n v="10575.72"/>
    <n v="3039"/>
    <n v="7536.7199999999993"/>
    <d v="2014-12-01T00:00:00"/>
    <x v="2"/>
    <x v="2"/>
    <x v="0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x v="1"/>
    <x v="1"/>
    <x v="0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x v="7"/>
    <x v="7"/>
    <x v="0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x v="0"/>
    <x v="0"/>
    <x v="0"/>
  </r>
  <r>
    <s v="Government"/>
    <s v="France"/>
    <s v="Amarilla"/>
    <s v="High"/>
    <n v="1190"/>
    <n v="260"/>
    <n v="7"/>
    <n v="8330"/>
    <n v="1082.9000000000001"/>
    <n v="7247.1"/>
    <n v="5950"/>
    <n v="1297.1000000000004"/>
    <d v="2014-06-01T00:00:00"/>
    <x v="1"/>
    <x v="1"/>
    <x v="0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d v="2014-10-01T00:00:00"/>
    <x v="7"/>
    <x v="7"/>
    <x v="0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x v="2"/>
    <x v="2"/>
    <x v="1"/>
  </r>
  <r>
    <s v="Government"/>
    <s v="Mexico"/>
    <s v="Carretera"/>
    <s v="High"/>
    <n v="2579"/>
    <n v="3"/>
    <n v="20"/>
    <n v="51580"/>
    <n v="7221.2"/>
    <n v="44358.8"/>
    <n v="25790"/>
    <n v="18568.800000000003"/>
    <d v="2014-04-01T00:00:00"/>
    <x v="10"/>
    <x v="10"/>
    <x v="0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x v="11"/>
    <x v="11"/>
    <x v="0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x v="7"/>
    <x v="7"/>
    <x v="1"/>
  </r>
  <r>
    <s v="Government"/>
    <s v="Germany"/>
    <s v="Carretera"/>
    <s v="High"/>
    <n v="280"/>
    <n v="3"/>
    <n v="7"/>
    <n v="1960"/>
    <n v="274.39999999999998"/>
    <n v="1685.6"/>
    <n v="1400"/>
    <n v="285.59999999999991"/>
    <d v="2014-12-01T00:00:00"/>
    <x v="2"/>
    <x v="2"/>
    <x v="0"/>
  </r>
  <r>
    <s v="Government"/>
    <s v="France"/>
    <s v="Montana"/>
    <s v="High"/>
    <n v="293"/>
    <n v="5"/>
    <n v="7"/>
    <n v="2051"/>
    <n v="287.14"/>
    <n v="1763.8600000000001"/>
    <n v="1465"/>
    <n v="298.86000000000013"/>
    <d v="2014-02-01T00:00:00"/>
    <x v="8"/>
    <x v="8"/>
    <x v="0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x v="7"/>
    <x v="7"/>
    <x v="1"/>
  </r>
  <r>
    <s v="Midmarket"/>
    <s v="Germany"/>
    <s v="Paseo"/>
    <s v="High"/>
    <n v="278"/>
    <n v="10"/>
    <n v="15"/>
    <n v="4170"/>
    <n v="583.79999999999995"/>
    <n v="3586.2"/>
    <n v="2780"/>
    <n v="806.19999999999982"/>
    <d v="2014-02-01T00:00:00"/>
    <x v="8"/>
    <x v="8"/>
    <x v="0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x v="3"/>
    <x v="3"/>
    <x v="0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d v="2014-09-01T00:00:00"/>
    <x v="6"/>
    <x v="6"/>
    <x v="0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x v="7"/>
    <x v="7"/>
    <x v="0"/>
  </r>
  <r>
    <s v="Government"/>
    <s v="Germany"/>
    <s v="VTT"/>
    <s v="High"/>
    <n v="280"/>
    <n v="250"/>
    <n v="7"/>
    <n v="1960"/>
    <n v="274.39999999999998"/>
    <n v="1685.6"/>
    <n v="1400"/>
    <n v="285.59999999999991"/>
    <d v="2014-12-01T00:00:00"/>
    <x v="2"/>
    <x v="2"/>
    <x v="0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x v="7"/>
    <x v="7"/>
    <x v="0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x v="2"/>
    <x v="2"/>
    <x v="1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x v="4"/>
    <x v="4"/>
    <x v="0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x v="6"/>
    <x v="6"/>
    <x v="1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x v="7"/>
    <x v="7"/>
    <x v="0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x v="7"/>
    <x v="7"/>
    <x v="0"/>
  </r>
  <r>
    <s v="Midmarket"/>
    <s v="Germany"/>
    <s v="Carretera"/>
    <s v="High"/>
    <n v="1513"/>
    <n v="3"/>
    <n v="15"/>
    <n v="22695"/>
    <n v="3177.3"/>
    <n v="19517.7"/>
    <n v="15130"/>
    <n v="4387.7000000000007"/>
    <d v="2014-11-01T00:00:00"/>
    <x v="9"/>
    <x v="9"/>
    <x v="0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x v="2"/>
    <x v="2"/>
    <x v="0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x v="2"/>
    <x v="2"/>
    <x v="1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x v="0"/>
    <x v="0"/>
    <x v="0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x v="10"/>
    <x v="10"/>
    <x v="0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x v="11"/>
    <x v="11"/>
    <x v="0"/>
  </r>
  <r>
    <s v="Government"/>
    <s v="Canada"/>
    <s v="Montana"/>
    <s v="High"/>
    <n v="388"/>
    <n v="5"/>
    <n v="7"/>
    <n v="2716"/>
    <n v="380.24"/>
    <n v="2335.7600000000002"/>
    <n v="1940"/>
    <n v="395.76000000000022"/>
    <d v="2014-09-01T00:00:00"/>
    <x v="6"/>
    <x v="6"/>
    <x v="0"/>
  </r>
  <r>
    <s v="Government"/>
    <s v="Mexico"/>
    <s v="Montana"/>
    <s v="High"/>
    <n v="1727"/>
    <n v="5"/>
    <n v="7"/>
    <n v="12089"/>
    <n v="1692.46"/>
    <n v="10396.540000000001"/>
    <n v="8635"/>
    <n v="1761.5400000000009"/>
    <d v="2013-10-01T00:00:00"/>
    <x v="7"/>
    <x v="7"/>
    <x v="1"/>
  </r>
  <r>
    <s v="Midmarket"/>
    <s v="Canada"/>
    <s v="Montana"/>
    <s v="High"/>
    <n v="2300"/>
    <n v="5"/>
    <n v="15"/>
    <n v="34500"/>
    <n v="4830"/>
    <n v="29670"/>
    <n v="23000"/>
    <n v="6670"/>
    <d v="2014-12-01T00:00:00"/>
    <x v="2"/>
    <x v="2"/>
    <x v="0"/>
  </r>
  <r>
    <s v="Government"/>
    <s v="Mexico"/>
    <s v="Paseo"/>
    <s v="High"/>
    <n v="260"/>
    <n v="10"/>
    <n v="20"/>
    <n v="5200"/>
    <n v="728"/>
    <n v="4472"/>
    <n v="2600"/>
    <n v="1872"/>
    <d v="2014-02-01T00:00:00"/>
    <x v="8"/>
    <x v="8"/>
    <x v="0"/>
  </r>
  <r>
    <s v="Midmarket"/>
    <s v="Canada"/>
    <s v="Paseo"/>
    <s v="High"/>
    <n v="2470"/>
    <n v="10"/>
    <n v="15"/>
    <n v="37050"/>
    <n v="5187"/>
    <n v="31863"/>
    <n v="24700"/>
    <n v="7163"/>
    <d v="2013-09-01T00:00:00"/>
    <x v="6"/>
    <x v="6"/>
    <x v="1"/>
  </r>
  <r>
    <s v="Midmarket"/>
    <s v="Canada"/>
    <s v="Paseo"/>
    <s v="High"/>
    <n v="1743"/>
    <n v="10"/>
    <n v="15"/>
    <n v="26145"/>
    <n v="3660.3"/>
    <n v="22484.7"/>
    <n v="17430"/>
    <n v="5054.7000000000007"/>
    <d v="2013-10-01T00:00:00"/>
    <x v="7"/>
    <x v="7"/>
    <x v="1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x v="7"/>
    <x v="7"/>
    <x v="0"/>
  </r>
  <r>
    <s v="Government"/>
    <s v="France"/>
    <s v="Paseo"/>
    <s v="High"/>
    <n v="1731"/>
    <n v="10"/>
    <n v="7"/>
    <n v="12117"/>
    <n v="1696.38"/>
    <n v="10420.619999999999"/>
    <n v="8655"/>
    <n v="1765.619999999999"/>
    <d v="2014-10-01T00:00:00"/>
    <x v="7"/>
    <x v="7"/>
    <x v="0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x v="9"/>
    <x v="9"/>
    <x v="0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x v="9"/>
    <x v="9"/>
    <x v="1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x v="9"/>
    <x v="9"/>
    <x v="0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x v="9"/>
    <x v="9"/>
    <x v="1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x v="8"/>
    <x v="8"/>
    <x v="0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x v="10"/>
    <x v="10"/>
    <x v="0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x v="4"/>
    <x v="4"/>
    <x v="0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x v="7"/>
    <x v="7"/>
    <x v="1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x v="9"/>
    <x v="9"/>
    <x v="1"/>
  </r>
  <r>
    <s v="Government"/>
    <s v="Mexico"/>
    <s v="VTT"/>
    <s v="High"/>
    <n v="2903"/>
    <n v="250"/>
    <n v="7"/>
    <n v="20321"/>
    <n v="2844.94"/>
    <n v="17476.060000000001"/>
    <n v="14515"/>
    <n v="2961.0600000000013"/>
    <d v="2014-03-01T00:00:00"/>
    <x v="3"/>
    <x v="3"/>
    <x v="0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x v="5"/>
    <x v="5"/>
    <x v="0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x v="7"/>
    <x v="7"/>
    <x v="1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x v="7"/>
    <x v="7"/>
    <x v="0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x v="7"/>
    <x v="7"/>
    <x v="0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x v="2"/>
    <x v="2"/>
    <x v="1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x v="3"/>
    <x v="3"/>
    <x v="0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x v="11"/>
    <x v="11"/>
    <x v="0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x v="5"/>
    <x v="5"/>
    <x v="0"/>
  </r>
  <r>
    <s v="Midmarket"/>
    <s v="Canada"/>
    <s v="Amarilla"/>
    <s v="High"/>
    <n v="1743"/>
    <n v="260"/>
    <n v="15"/>
    <n v="26145"/>
    <n v="3660.3"/>
    <n v="22484.7"/>
    <n v="17430"/>
    <n v="5054.7000000000007"/>
    <d v="2013-10-01T00:00:00"/>
    <x v="7"/>
    <x v="7"/>
    <x v="1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x v="7"/>
    <x v="7"/>
    <x v="0"/>
  </r>
  <r>
    <s v="Government"/>
    <s v="France"/>
    <s v="Amarilla"/>
    <s v="High"/>
    <n v="1731"/>
    <n v="260"/>
    <n v="7"/>
    <n v="12117"/>
    <n v="1696.38"/>
    <n v="10420.619999999999"/>
    <n v="8655"/>
    <n v="1765.619999999999"/>
    <d v="2014-10-01T00:00:00"/>
    <x v="7"/>
    <x v="7"/>
    <x v="0"/>
  </r>
  <r>
    <s v="Government"/>
    <s v="Mexico"/>
    <s v="Amarilla"/>
    <s v="High"/>
    <n v="1727"/>
    <n v="260"/>
    <n v="7"/>
    <n v="12089"/>
    <n v="1692.46"/>
    <n v="10396.540000000001"/>
    <n v="8635"/>
    <n v="1761.5400000000009"/>
    <d v="2013-10-01T00:00:00"/>
    <x v="7"/>
    <x v="7"/>
    <x v="1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x v="9"/>
    <x v="9"/>
    <x v="1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x v="5"/>
    <x v="5"/>
    <x v="0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x v="5"/>
    <x v="5"/>
    <x v="0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x v="7"/>
    <x v="7"/>
    <x v="0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x v="7"/>
    <x v="7"/>
    <x v="0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x v="3"/>
    <x v="3"/>
    <x v="0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x v="10"/>
    <x v="10"/>
    <x v="0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x v="10"/>
    <x v="10"/>
    <x v="0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x v="11"/>
    <x v="11"/>
    <x v="0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x v="5"/>
    <x v="5"/>
    <x v="0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x v="7"/>
    <x v="7"/>
    <x v="1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x v="7"/>
    <x v="7"/>
    <x v="0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x v="7"/>
    <x v="7"/>
    <x v="0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x v="9"/>
    <x v="9"/>
    <x v="1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x v="9"/>
    <x v="9"/>
    <x v="1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x v="2"/>
    <x v="2"/>
    <x v="0"/>
  </r>
  <r>
    <s v="Government"/>
    <s v="France"/>
    <s v="Paseo"/>
    <s v="High"/>
    <n v="293"/>
    <n v="10"/>
    <n v="20"/>
    <n v="5860"/>
    <n v="879"/>
    <n v="4981"/>
    <n v="2930"/>
    <n v="2051"/>
    <d v="2014-12-01T00:00:00"/>
    <x v="2"/>
    <x v="2"/>
    <x v="0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x v="3"/>
    <x v="3"/>
    <x v="0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x v="11"/>
    <x v="11"/>
    <x v="0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x v="6"/>
    <x v="6"/>
    <x v="0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x v="9"/>
    <x v="9"/>
    <x v="1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x v="2"/>
    <x v="2"/>
    <x v="1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x v="2"/>
    <x v="2"/>
    <x v="0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x v="4"/>
    <x v="4"/>
    <x v="0"/>
  </r>
  <r>
    <s v="Midmarket"/>
    <s v="Germany"/>
    <s v="VTT"/>
    <s v="High"/>
    <n v="492"/>
    <n v="250"/>
    <n v="15"/>
    <n v="7380"/>
    <n v="1107"/>
    <n v="6273"/>
    <n v="4920"/>
    <n v="1353"/>
    <d v="2014-07-01T00:00:00"/>
    <x v="4"/>
    <x v="4"/>
    <x v="0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x v="7"/>
    <x v="7"/>
    <x v="1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x v="7"/>
    <x v="7"/>
    <x v="0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x v="9"/>
    <x v="9"/>
    <x v="1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x v="9"/>
    <x v="9"/>
    <x v="0"/>
  </r>
  <r>
    <s v="Government"/>
    <s v="France"/>
    <s v="VTT"/>
    <s v="High"/>
    <n v="293"/>
    <n v="250"/>
    <n v="20"/>
    <n v="5860"/>
    <n v="879"/>
    <n v="4981"/>
    <n v="2930"/>
    <n v="2051"/>
    <d v="2014-12-01T00:00:00"/>
    <x v="2"/>
    <x v="2"/>
    <x v="0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x v="3"/>
    <x v="3"/>
    <x v="0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x v="7"/>
    <x v="7"/>
    <x v="0"/>
  </r>
  <r>
    <s v="Government"/>
    <s v="Mexico"/>
    <s v="Montana"/>
    <s v="High"/>
    <n v="1368"/>
    <n v="5"/>
    <n v="7"/>
    <n v="9576"/>
    <n v="1436.4"/>
    <n v="8139.6"/>
    <n v="6840"/>
    <n v="1299.6000000000004"/>
    <d v="2014-02-01T00:00:00"/>
    <x v="8"/>
    <x v="8"/>
    <x v="0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d v="2014-04-01T00:00:00"/>
    <x v="10"/>
    <x v="10"/>
    <x v="0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DBFA8-8686-4A0A-8B67-D38003BBDE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5" firstHeaderRow="1" firstDataRow="2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axis="axisRow"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8CC-06F0-4A7C-8765-0FB657F52C5E}">
  <dimension ref="A1:I15"/>
  <sheetViews>
    <sheetView tabSelected="1" workbookViewId="0">
      <selection activeCell="O18" sqref="O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2" bestFit="1" customWidth="1"/>
    <col min="5" max="5" width="12.109375" bestFit="1" customWidth="1"/>
    <col min="6" max="6" width="11.88671875" style="14" bestFit="1" customWidth="1"/>
    <col min="7" max="7" width="17" style="13" bestFit="1" customWidth="1"/>
    <col min="8" max="9" width="10.5546875" style="13" bestFit="1" customWidth="1"/>
  </cols>
  <sheetData>
    <row r="1" spans="1:9" x14ac:dyDescent="0.3">
      <c r="A1" s="10" t="s">
        <v>53</v>
      </c>
      <c r="B1" s="10" t="s">
        <v>50</v>
      </c>
      <c r="F1" s="14" t="s">
        <v>49</v>
      </c>
      <c r="G1" s="14">
        <v>2013</v>
      </c>
      <c r="H1" s="14">
        <v>2014</v>
      </c>
      <c r="I1" s="13" t="s">
        <v>33</v>
      </c>
    </row>
    <row r="2" spans="1:9" x14ac:dyDescent="0.3">
      <c r="A2" s="10" t="s">
        <v>52</v>
      </c>
      <c r="B2" t="s">
        <v>14</v>
      </c>
      <c r="C2" t="s">
        <v>15</v>
      </c>
      <c r="D2" t="s">
        <v>51</v>
      </c>
      <c r="F2" s="14">
        <v>1</v>
      </c>
      <c r="G2" s="13">
        <v>0</v>
      </c>
      <c r="H2" s="13">
        <f>GETPIVOTDATA("Profit",$A$1,"Month Number",1,"Year","2014")</f>
        <v>814028.67999999993</v>
      </c>
      <c r="I2" s="13">
        <f>H2-G2</f>
        <v>814028.67999999993</v>
      </c>
    </row>
    <row r="3" spans="1:9" x14ac:dyDescent="0.3">
      <c r="A3" s="11">
        <v>1</v>
      </c>
      <c r="B3" s="12"/>
      <c r="C3" s="12">
        <v>814028.67999999993</v>
      </c>
      <c r="D3" s="12">
        <v>814028.67999999993</v>
      </c>
      <c r="F3" s="14">
        <v>2</v>
      </c>
      <c r="G3" s="13">
        <v>0</v>
      </c>
      <c r="H3" s="13">
        <f>GETPIVOTDATA("Profit",$A$1,"Month Number",2,"Year","2014")</f>
        <v>1148547.3899999999</v>
      </c>
      <c r="I3" s="13">
        <f>H3-G3</f>
        <v>1148547.3899999999</v>
      </c>
    </row>
    <row r="4" spans="1:9" x14ac:dyDescent="0.3">
      <c r="A4" s="11">
        <v>2</v>
      </c>
      <c r="B4" s="12"/>
      <c r="C4" s="12">
        <v>1148547.3899999999</v>
      </c>
      <c r="D4" s="12">
        <v>1148547.3899999999</v>
      </c>
      <c r="F4" s="14">
        <v>3</v>
      </c>
      <c r="G4" s="13">
        <v>0</v>
      </c>
      <c r="H4" s="13">
        <f>GETPIVOTDATA("Profit",$A$1,"Month Number",3,"Year","2014")</f>
        <v>669866.87</v>
      </c>
      <c r="I4" s="13">
        <f t="shared" ref="I4:I13" si="0">H4-G4</f>
        <v>669866.87</v>
      </c>
    </row>
    <row r="5" spans="1:9" x14ac:dyDescent="0.3">
      <c r="A5" s="11">
        <v>3</v>
      </c>
      <c r="B5" s="12"/>
      <c r="C5" s="12">
        <v>669866.87</v>
      </c>
      <c r="D5" s="12">
        <v>669866.87</v>
      </c>
      <c r="F5" s="14">
        <v>4</v>
      </c>
      <c r="G5" s="13">
        <v>0</v>
      </c>
      <c r="H5" s="13">
        <f>GETPIVOTDATA("Profit",$A$1,"Month Number",4,"Year","2014")</f>
        <v>929984.56999999983</v>
      </c>
      <c r="I5" s="13">
        <f t="shared" si="0"/>
        <v>929984.56999999983</v>
      </c>
    </row>
    <row r="6" spans="1:9" x14ac:dyDescent="0.3">
      <c r="A6" s="11">
        <v>4</v>
      </c>
      <c r="B6" s="12"/>
      <c r="C6" s="12">
        <v>929984.56999999983</v>
      </c>
      <c r="D6" s="12">
        <v>929984.56999999983</v>
      </c>
      <c r="F6" s="14">
        <v>5</v>
      </c>
      <c r="G6" s="13">
        <v>0</v>
      </c>
      <c r="H6" s="13">
        <f>GETPIVOTDATA("Profit",$A$1,"Month Number",5,"Year","2014")</f>
        <v>828640.06</v>
      </c>
      <c r="I6" s="13">
        <f t="shared" si="0"/>
        <v>828640.06</v>
      </c>
    </row>
    <row r="7" spans="1:9" x14ac:dyDescent="0.3">
      <c r="A7" s="11">
        <v>5</v>
      </c>
      <c r="B7" s="12"/>
      <c r="C7" s="12">
        <v>828640.06</v>
      </c>
      <c r="D7" s="12">
        <v>828640.06</v>
      </c>
      <c r="F7" s="14">
        <v>6</v>
      </c>
      <c r="G7" s="13">
        <v>0</v>
      </c>
      <c r="H7" s="13">
        <f>GETPIVOTDATA("Profit",$A$1,"Month Number",6,"Year","2014")</f>
        <v>1473753.8200000003</v>
      </c>
      <c r="I7" s="13">
        <f t="shared" si="0"/>
        <v>1473753.8200000003</v>
      </c>
    </row>
    <row r="8" spans="1:9" x14ac:dyDescent="0.3">
      <c r="A8" s="11">
        <v>6</v>
      </c>
      <c r="B8" s="12"/>
      <c r="C8" s="12">
        <v>1473753.8200000003</v>
      </c>
      <c r="D8" s="12">
        <v>1473753.8200000003</v>
      </c>
      <c r="F8" s="14">
        <v>7</v>
      </c>
      <c r="G8" s="13">
        <v>0</v>
      </c>
      <c r="H8" s="13">
        <f>GETPIVOTDATA("Profit",$A$1,"Month Number",7,"Year","2014")</f>
        <v>923865.67999999982</v>
      </c>
      <c r="I8" s="13">
        <f t="shared" si="0"/>
        <v>923865.67999999982</v>
      </c>
    </row>
    <row r="9" spans="1:9" x14ac:dyDescent="0.3">
      <c r="A9" s="11">
        <v>7</v>
      </c>
      <c r="B9" s="12"/>
      <c r="C9" s="12">
        <v>923865.67999999982</v>
      </c>
      <c r="D9" s="12">
        <v>923865.67999999982</v>
      </c>
      <c r="F9" s="14">
        <v>8</v>
      </c>
      <c r="G9" s="13">
        <v>0</v>
      </c>
      <c r="H9" s="13">
        <f>GETPIVOTDATA("Profit",$A$1,"Month Number",8,"Year","2014")</f>
        <v>791066.41999999993</v>
      </c>
      <c r="I9" s="13">
        <f t="shared" si="0"/>
        <v>791066.41999999993</v>
      </c>
    </row>
    <row r="10" spans="1:9" x14ac:dyDescent="0.3">
      <c r="A10" s="11">
        <v>8</v>
      </c>
      <c r="B10" s="12"/>
      <c r="C10" s="12">
        <v>791066.41999999993</v>
      </c>
      <c r="D10" s="12">
        <v>791066.41999999993</v>
      </c>
      <c r="F10" s="14">
        <v>9</v>
      </c>
      <c r="G10" s="13">
        <f>GETPIVOTDATA("Profit",$A$1,"Month Number",9,"Year","2013")</f>
        <v>763603.03000000014</v>
      </c>
      <c r="H10" s="13">
        <f>GETPIVOTDATA("Profit",$A$1,"Month Number",9,"Year","2014")</f>
        <v>1023132.24</v>
      </c>
      <c r="I10" s="13">
        <f t="shared" si="0"/>
        <v>259529.20999999985</v>
      </c>
    </row>
    <row r="11" spans="1:9" x14ac:dyDescent="0.3">
      <c r="A11" s="11">
        <v>9</v>
      </c>
      <c r="B11" s="12">
        <v>763603.03000000014</v>
      </c>
      <c r="C11" s="12">
        <v>1023132.24</v>
      </c>
      <c r="D11" s="12">
        <v>1786735.27</v>
      </c>
      <c r="F11" s="14">
        <v>10</v>
      </c>
      <c r="G11" s="13">
        <f>GETPIVOTDATA("Profit",$A$1,"Month Number",10,"Year","2013")</f>
        <v>1657795.0999999999</v>
      </c>
      <c r="H11" s="13">
        <f>GETPIVOTDATA("Profit",$A$1,"Month Number",10,"Year","2014")</f>
        <v>1781985.9200000004</v>
      </c>
      <c r="I11" s="13">
        <f t="shared" si="0"/>
        <v>124190.82000000053</v>
      </c>
    </row>
    <row r="12" spans="1:9" x14ac:dyDescent="0.3">
      <c r="A12" s="11">
        <v>10</v>
      </c>
      <c r="B12" s="12">
        <v>1657795.0999999999</v>
      </c>
      <c r="C12" s="12">
        <v>1781985.9200000004</v>
      </c>
      <c r="D12" s="12">
        <v>3439781.0200000005</v>
      </c>
      <c r="F12" s="14">
        <v>11</v>
      </c>
      <c r="G12" s="13">
        <f>GETPIVOTDATA("Profit",$A$1,"Month Number",11,"Year","2013")</f>
        <v>765502.3</v>
      </c>
      <c r="H12" s="13">
        <f>GETPIVOTDATA("Profit",$A$1,"Month Number",11,"Year","2014")</f>
        <v>604600.19999999995</v>
      </c>
      <c r="I12" s="13">
        <f t="shared" si="0"/>
        <v>-160902.10000000009</v>
      </c>
    </row>
    <row r="13" spans="1:9" x14ac:dyDescent="0.3">
      <c r="A13" s="11">
        <v>11</v>
      </c>
      <c r="B13" s="12">
        <v>765502.3</v>
      </c>
      <c r="C13" s="12">
        <v>604600.19999999995</v>
      </c>
      <c r="D13" s="12">
        <v>1370102.5</v>
      </c>
      <c r="F13" s="14">
        <v>12</v>
      </c>
      <c r="G13" s="13">
        <f>GETPIVOTDATA("Profit",$A$1,"Month Number",12,"Year","2013")</f>
        <v>691564.08000000007</v>
      </c>
      <c r="H13" s="13">
        <f>GETPIVOTDATA("Profit",$A$1,"Month Number",12,"Year","2014")</f>
        <v>2025765.9000000008</v>
      </c>
      <c r="I13" s="13">
        <f t="shared" si="0"/>
        <v>1334201.8200000008</v>
      </c>
    </row>
    <row r="14" spans="1:9" x14ac:dyDescent="0.3">
      <c r="A14" s="11">
        <v>12</v>
      </c>
      <c r="B14" s="12">
        <v>691564.08000000007</v>
      </c>
      <c r="C14" s="12">
        <v>2025765.9000000008</v>
      </c>
      <c r="D14" s="12">
        <v>2717329.9800000009</v>
      </c>
    </row>
    <row r="15" spans="1:9" x14ac:dyDescent="0.3">
      <c r="A15" s="11" t="s">
        <v>51</v>
      </c>
      <c r="B15" s="12">
        <v>3878464.51</v>
      </c>
      <c r="C15" s="12">
        <v>13015237.75</v>
      </c>
      <c r="D15" s="12">
        <v>16893702.260000002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sqref="A1:P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1.554687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Kasun Chandima</cp:lastModifiedBy>
  <dcterms:created xsi:type="dcterms:W3CDTF">2014-01-28T02:45:41Z</dcterms:created>
  <dcterms:modified xsi:type="dcterms:W3CDTF">2025-04-21T08:56:06Z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