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7960" windowHeight="12090" activeTab="2"/>
  </bookViews>
  <sheets>
    <sheet name="Hist" sheetId="1" r:id="rId1"/>
    <sheet name="SUM_GPC" sheetId="2" r:id="rId2"/>
    <sheet name="SUM_SEAP" sheetId="3" r:id="rId3"/>
    <sheet name="SUM_PGN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1">#REF!</definedName>
    <definedName name="GHG">[2]PAR_GWP!$B$4:$B$11</definedName>
    <definedName name="GWP_CH4" localSheetId="1">[3]PAR_GWP!$C$5</definedName>
    <definedName name="GWP_CH4">[2]PAR_GWP!$C$5</definedName>
    <definedName name="GWP_HFC" localSheetId="1">[3]PAR_GWP!$C$10</definedName>
    <definedName name="GWP_HFC">[2]PAR_GWP!$C$11</definedName>
    <definedName name="GWP_N2O" localSheetId="1">[3]PAR_GWP!$C$6</definedName>
    <definedName name="GWP_N2O">[2]PAR_GWP!$C$6</definedName>
    <definedName name="GWP_NF3" localSheetId="1">[3]PAR_GWP!$C$8</definedName>
    <definedName name="GWP_NF3">[2]PAR_GWP!$C$9</definedName>
    <definedName name="GWP_PFC" localSheetId="1">[3]PAR_GWP!$C$9</definedName>
    <definedName name="GWP_PFC">[2]PAR_GWP!$C$10</definedName>
    <definedName name="GWP_SF6" localSheetId="1">[3]PAR_GWP!$C$7</definedName>
    <definedName name="GWP_SF6">[2]PAR_GWP!$C$7</definedName>
    <definedName name="Instrument">#REF!</definedName>
    <definedName name="Obszar">#REF!</definedName>
    <definedName name="paliwa" localSheetId="1">[3]PAR_PALIWA!$B$4:$B$20</definedName>
    <definedName name="paliwa">[2]PAR_PALIWA!$B$5:$B$23</definedName>
    <definedName name="rok_inw">SUM_SEAP!$E$3</definedName>
    <definedName name="stan">#REF!</definedName>
    <definedName name="V1_CH4_2013">'[3]V. AFOLU'!#REF!</definedName>
    <definedName name="V1_CO2e_1990">'[3]V. AFOLU'!$M$13</definedName>
    <definedName name="V1_CO2e_2013">'[3]V. AFOLU'!#REF!</definedName>
    <definedName name="V1_N2O_2013">'[3]V. AFOLU'!#REF!</definedName>
    <definedName name="vehiclefleeteco2">'[4]Govt-Vehicle Fleet'!$AH$70</definedName>
    <definedName name="WE_BaP_N_węgiel_kam.">[5]Wskaźniki!$Z$12</definedName>
    <definedName name="WE_CO_N_węgiel_kam.">[5]Wskaźniki!$W$12</definedName>
    <definedName name="WE_NO2_N_węgiel_kam.">[5]Wskaźniki!$T$12</definedName>
    <definedName name="WE_PM10_N_węgiel_kam.">[5]Wskaźniki!$K$12</definedName>
    <definedName name="WE_PM2.5_N_węgiel_kam.">[5]Wskaźniki!$N$12</definedName>
    <definedName name="WE_SO2_N_węgiel_kam.">[5]Wskaźniki!$Q$12</definedName>
    <definedName name="WO_węgiel_kam.">[5]Wskaźniki!$D$12</definedName>
    <definedName name="Zrodlo">#REF!</definedName>
  </definedNames>
  <calcPr calcId="125725"/>
</workbook>
</file>

<file path=xl/calcChain.xml><?xml version="1.0" encoding="utf-8"?>
<calcChain xmlns="http://schemas.openxmlformats.org/spreadsheetml/2006/main">
  <c r="I41" i="4"/>
  <c r="J41" s="1"/>
  <c r="D100" i="3"/>
  <c r="P46"/>
  <c r="O46"/>
  <c r="N46"/>
  <c r="M46"/>
  <c r="L46"/>
  <c r="K46"/>
  <c r="J46"/>
  <c r="I46"/>
  <c r="H46"/>
  <c r="G46"/>
  <c r="F46"/>
  <c r="E46"/>
  <c r="D46"/>
  <c r="C46"/>
  <c r="C38"/>
  <c r="E37"/>
  <c r="E36"/>
  <c r="E35"/>
  <c r="E34"/>
  <c r="E38" s="1"/>
  <c r="D99" l="1"/>
  <c r="D101" s="1"/>
  <c r="S31" l="1"/>
</calcChain>
</file>

<file path=xl/comments1.xml><?xml version="1.0" encoding="utf-8"?>
<comments xmlns="http://schemas.openxmlformats.org/spreadsheetml/2006/main">
  <authors>
    <author>Tomasz Pawelec</author>
  </authors>
  <commentList>
    <comment ref="B28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w tym koks</t>
        </r>
      </text>
    </comment>
  </commentList>
</comments>
</file>

<file path=xl/sharedStrings.xml><?xml version="1.0" encoding="utf-8"?>
<sst xmlns="http://schemas.openxmlformats.org/spreadsheetml/2006/main" count="274" uniqueCount="147">
  <si>
    <t>Historia zmian pliku</t>
  </si>
  <si>
    <t>Kiedy</t>
  </si>
  <si>
    <t>Kto</t>
  </si>
  <si>
    <t>Co</t>
  </si>
  <si>
    <t>TP</t>
  </si>
  <si>
    <t>Zmienione średnie spalanie pojazdów - na podstawie danych EMEP/CORINARIR Guidebook 2014</t>
  </si>
  <si>
    <t>dodana suma dla cdp</t>
  </si>
  <si>
    <t>przygotowanie arkusza 2014, dodanie pomocniczych kalkulatorów</t>
  </si>
  <si>
    <t>Zakres 1</t>
  </si>
  <si>
    <t>Zakres 2</t>
  </si>
  <si>
    <t>Zakres 3</t>
  </si>
  <si>
    <t>Razem</t>
  </si>
  <si>
    <t>Użytkowanie energii w budynkach i urządzeniach</t>
  </si>
  <si>
    <t>IE</t>
  </si>
  <si>
    <t>Transport</t>
  </si>
  <si>
    <t>NE</t>
  </si>
  <si>
    <t>Gospodarka odpadami</t>
  </si>
  <si>
    <t>NO</t>
  </si>
  <si>
    <t>Procesy przemysłowe i użytkowanie produktów</t>
  </si>
  <si>
    <t>Rolnicwo, leśnictwo i użytkowanie ziemi</t>
  </si>
  <si>
    <t>Poziom raportowania BASIC</t>
  </si>
  <si>
    <t>Inwentaryzacja emisji dla</t>
  </si>
  <si>
    <t>Wrocław</t>
  </si>
  <si>
    <t>Rok inwentaryzacji</t>
  </si>
  <si>
    <t>Liczba mieszkańców w roku inwentaryzacji</t>
  </si>
  <si>
    <t>Wskaźniki emisji</t>
  </si>
  <si>
    <t>IPCC</t>
  </si>
  <si>
    <t>Jednostka raportowania emisji</t>
  </si>
  <si>
    <t>Mg CO2e</t>
  </si>
  <si>
    <t>Podsumowanie inwantaryzacji</t>
  </si>
  <si>
    <t>Końcowe zużycie energii</t>
  </si>
  <si>
    <t>Sektor</t>
  </si>
  <si>
    <t>Zużycie energii [MWh]</t>
  </si>
  <si>
    <t>Energia elektryczna</t>
  </si>
  <si>
    <t>Ciepło/chłód</t>
  </si>
  <si>
    <t>Paliwa kopalne</t>
  </si>
  <si>
    <t>Odnawialne źródła energii</t>
  </si>
  <si>
    <t>Gaz ziemny</t>
  </si>
  <si>
    <t>LPG</t>
  </si>
  <si>
    <t>Olej opałowy</t>
  </si>
  <si>
    <t>Olej napędowy</t>
  </si>
  <si>
    <t>Benzyna</t>
  </si>
  <si>
    <t>Węgiel brunatny</t>
  </si>
  <si>
    <t>Węgiel kamienny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</si>
  <si>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</si>
  <si>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</si>
  <si>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</si>
  <si>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</si>
  <si>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</si>
  <si>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</si>
  <si>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</si>
  <si>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</si>
  <si>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</si>
  <si>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Budynki mieszkalne</t>
  </si>
  <si>
    <t>Oświetlenie publiczne</t>
  </si>
  <si>
    <t>Przemysł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</si>
  <si>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</si>
  <si>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</si>
  <si>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</si>
  <si>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</si>
  <si>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</si>
  <si>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</si>
  <si>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</si>
  <si>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</si>
  <si>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</si>
  <si>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</si>
  <si>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</si>
  <si>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udział OZE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</si>
  <si>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</si>
  <si>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</si>
  <si>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</si>
  <si>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</si>
  <si>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</si>
  <si>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</si>
  <si>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</si>
  <si>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</si>
  <si>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</si>
  <si>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</si>
  <si>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</si>
  <si>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</si>
  <si>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</si>
  <si>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</si>
  <si>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</si>
  <si>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</si>
  <si>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</si>
  <si>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</si>
  <si>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</si>
  <si>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</si>
  <si>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</si>
  <si>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</si>
  <si>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</si>
  <si>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</si>
  <si>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 xml:space="preserve">Zastosowane wskaźniki emisji dla energii i paliw </t>
  </si>
  <si>
    <t>Krajowy</t>
  </si>
  <si>
    <t>Lokalny</t>
  </si>
  <si>
    <t>Diesel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</si>
  <si>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</si>
  <si>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t>-</t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</si>
  <si>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</si>
  <si>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</si>
  <si>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</si>
  <si>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</si>
  <si>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</si>
  <si>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</si>
  <si>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</si>
  <si>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Gospodarka wodno-ściekowa</t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</si>
  <si>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</si>
  <si>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</si>
  <si>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</si>
  <si>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</si>
  <si>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</si>
  <si>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</si>
  <si>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</si>
  <si>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</si>
  <si>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</si>
  <si>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Emisje wg podsektorów</t>
  </si>
  <si>
    <t>Emisja</t>
  </si>
  <si>
    <t>zmiana do bazowego</t>
  </si>
  <si>
    <t>zmiana r/r</t>
  </si>
  <si>
    <t>Udział</t>
  </si>
  <si>
    <t>Budynki instytucji, komercyjne i urządzenia</t>
  </si>
  <si>
    <t>Transport drogowy</t>
  </si>
  <si>
    <t>Transport szynowy</t>
  </si>
  <si>
    <t>Transport lotniczy</t>
  </si>
  <si>
    <t>System dystrybucji gazu</t>
  </si>
  <si>
    <t>AFOLU</t>
  </si>
  <si>
    <t>SUMA</t>
  </si>
  <si>
    <t>Emisje wg źródeł energii</t>
  </si>
  <si>
    <t>Gaz koksowniczy</t>
  </si>
  <si>
    <t>Gaz ziemny zaazotowany</t>
  </si>
  <si>
    <t>Gaz ciekły</t>
  </si>
  <si>
    <t>Paliwo lotnicze</t>
  </si>
  <si>
    <t>Węgiel kamienny - energetyczny</t>
  </si>
  <si>
    <t>Węgiel kamienny - inne rodzaje</t>
  </si>
  <si>
    <t>Drewno</t>
  </si>
  <si>
    <t>Ciepło sieciowe</t>
  </si>
  <si>
    <t>Emisje bezpośrednie</t>
  </si>
  <si>
    <t>SUMA (CO2e)</t>
  </si>
  <si>
    <t>SUMA kontrolna</t>
  </si>
  <si>
    <t>Na mieszkańca</t>
  </si>
  <si>
    <t>Redukcja emisji w stosunku do roku bazowego</t>
  </si>
  <si>
    <t>Energetyka (EU-ETS)</t>
  </si>
  <si>
    <t>Wielkość emisji [Mg CO2e]</t>
  </si>
  <si>
    <t>Budynki i urządzenia</t>
  </si>
  <si>
    <t>Użytkowanie ziemi (AFOLU)</t>
  </si>
  <si>
    <t>Emisje per capita</t>
  </si>
  <si>
    <t>%</t>
  </si>
</sst>
</file>

<file path=xl/styles.xml><?xml version="1.0" encoding="utf-8"?>
<styleSheet xmlns="http://schemas.openxmlformats.org/spreadsheetml/2006/main">
  <numFmts count="8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#,##0.0000"/>
    <numFmt numFmtId="167" formatCode="#,##0.000000"/>
    <numFmt numFmtId="168" formatCode="#,##0.0000000"/>
    <numFmt numFmtId="169" formatCode="#,##0.00000000"/>
    <numFmt numFmtId="170" formatCode="0.000%"/>
  </numFmts>
  <fonts count="41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3" tint="0.3999755851924192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i/>
      <sz val="10"/>
      <color theme="1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color theme="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</font>
    <font>
      <sz val="10"/>
      <name val="Times New Roman CE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36" fillId="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37" fillId="0" borderId="0"/>
    <xf numFmtId="0" fontId="38" fillId="0" borderId="0" applyBorder="0"/>
    <xf numFmtId="0" fontId="39" fillId="0" borderId="0"/>
    <xf numFmtId="0" fontId="40" fillId="0" borderId="0"/>
  </cellStyleXfs>
  <cellXfs count="300">
    <xf numFmtId="0" fontId="0" fillId="0" borderId="0" xfId="0"/>
    <xf numFmtId="0" fontId="3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wrapText="1"/>
    </xf>
    <xf numFmtId="14" fontId="0" fillId="3" borderId="0" xfId="0" applyNumberFormat="1" applyFill="1" applyAlignment="1">
      <alignment horizontal="center" vertical="center"/>
    </xf>
    <xf numFmtId="0" fontId="5" fillId="3" borderId="0" xfId="0" applyFont="1" applyFill="1" applyAlignment="1">
      <alignment wrapText="1"/>
    </xf>
    <xf numFmtId="0" fontId="0" fillId="0" borderId="0" xfId="0" applyFill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7" fillId="3" borderId="0" xfId="3" applyFont="1" applyFill="1"/>
    <xf numFmtId="0" fontId="8" fillId="3" borderId="0" xfId="3" applyFont="1" applyFill="1"/>
    <xf numFmtId="0" fontId="9" fillId="3" borderId="0" xfId="3" applyFont="1" applyFill="1" applyBorder="1" applyAlignment="1">
      <alignment vertical="top"/>
    </xf>
    <xf numFmtId="0" fontId="10" fillId="3" borderId="0" xfId="3" applyFont="1" applyFill="1" applyBorder="1" applyAlignment="1">
      <alignment horizontal="center"/>
    </xf>
    <xf numFmtId="0" fontId="9" fillId="3" borderId="0" xfId="3" applyFont="1" applyFill="1"/>
    <xf numFmtId="0" fontId="9" fillId="3" borderId="9" xfId="3" applyFont="1" applyFill="1" applyBorder="1" applyAlignment="1" applyProtection="1">
      <alignment horizontal="center" vertical="center"/>
      <protection locked="0"/>
    </xf>
    <xf numFmtId="0" fontId="9" fillId="3" borderId="0" xfId="3" applyFont="1" applyFill="1" applyBorder="1" applyAlignment="1"/>
    <xf numFmtId="0" fontId="7" fillId="0" borderId="0" xfId="3" applyFont="1"/>
    <xf numFmtId="0" fontId="9" fillId="3" borderId="0" xfId="3" applyFont="1" applyFill="1" applyAlignment="1">
      <alignment vertical="center"/>
    </xf>
    <xf numFmtId="0" fontId="10" fillId="3" borderId="0" xfId="3" applyFont="1" applyFill="1" applyAlignment="1">
      <alignment vertical="center" wrapText="1"/>
    </xf>
    <xf numFmtId="164" fontId="9" fillId="3" borderId="9" xfId="1" applyNumberFormat="1" applyFont="1" applyFill="1" applyBorder="1" applyAlignment="1">
      <alignment horizontal="center" vertical="center" wrapText="1"/>
    </xf>
    <xf numFmtId="0" fontId="9" fillId="3" borderId="0" xfId="3" applyFont="1" applyFill="1" applyAlignment="1">
      <alignment horizontal="left"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9" fillId="3" borderId="0" xfId="3" applyFont="1" applyFill="1" applyBorder="1" applyAlignment="1" applyProtection="1">
      <alignment horizontal="left" vertical="center"/>
      <protection locked="0"/>
    </xf>
    <xf numFmtId="0" fontId="9" fillId="3" borderId="9" xfId="3" applyFont="1" applyFill="1" applyBorder="1" applyAlignment="1">
      <alignment horizontal="center"/>
    </xf>
    <xf numFmtId="0" fontId="11" fillId="3" borderId="0" xfId="3" applyFont="1" applyFill="1" applyBorder="1" applyAlignment="1"/>
    <xf numFmtId="0" fontId="10" fillId="3" borderId="0" xfId="3" applyFont="1" applyFill="1" applyBorder="1" applyAlignment="1">
      <alignment vertical="top"/>
    </xf>
    <xf numFmtId="0" fontId="9" fillId="3" borderId="0" xfId="3" applyFont="1" applyFill="1" applyBorder="1" applyAlignment="1">
      <alignment vertical="center"/>
    </xf>
    <xf numFmtId="0" fontId="9" fillId="3" borderId="9" xfId="3" applyFont="1" applyFill="1" applyBorder="1" applyAlignment="1">
      <alignment horizontal="center" vertical="center" wrapText="1"/>
    </xf>
    <xf numFmtId="0" fontId="12" fillId="3" borderId="0" xfId="3" applyFont="1" applyFill="1" applyAlignment="1">
      <alignment wrapText="1"/>
    </xf>
    <xf numFmtId="0" fontId="13" fillId="3" borderId="0" xfId="3" applyFont="1" applyFill="1" applyBorder="1" applyAlignment="1">
      <alignment horizontal="left"/>
    </xf>
    <xf numFmtId="0" fontId="14" fillId="3" borderId="0" xfId="3" applyFont="1" applyFill="1" applyBorder="1" applyAlignment="1">
      <alignment horizontal="right"/>
    </xf>
    <xf numFmtId="0" fontId="14" fillId="3" borderId="0" xfId="3" applyFont="1" applyFill="1" applyBorder="1" applyAlignment="1"/>
    <xf numFmtId="0" fontId="15" fillId="3" borderId="0" xfId="3" applyFont="1" applyFill="1" applyBorder="1" applyAlignment="1">
      <alignment vertical="center"/>
    </xf>
    <xf numFmtId="0" fontId="16" fillId="3" borderId="0" xfId="3" applyFont="1" applyFill="1" applyAlignment="1">
      <alignment horizontal="justify" vertical="top"/>
    </xf>
    <xf numFmtId="0" fontId="16" fillId="3" borderId="0" xfId="3" applyFont="1" applyFill="1" applyBorder="1" applyAlignment="1">
      <alignment vertical="top"/>
    </xf>
    <xf numFmtId="0" fontId="10" fillId="3" borderId="0" xfId="3" applyFont="1" applyFill="1" applyAlignment="1"/>
    <xf numFmtId="0" fontId="10" fillId="3" borderId="0" xfId="3" applyFont="1" applyFill="1" applyAlignment="1">
      <alignment wrapText="1"/>
    </xf>
    <xf numFmtId="0" fontId="13" fillId="3" borderId="0" xfId="3" applyFont="1" applyFill="1" applyBorder="1" applyAlignment="1"/>
    <xf numFmtId="0" fontId="17" fillId="3" borderId="0" xfId="3" applyFont="1" applyFill="1" applyAlignment="1">
      <alignment horizontal="left" vertical="justify"/>
    </xf>
    <xf numFmtId="0" fontId="7" fillId="3" borderId="0" xfId="3" applyFont="1" applyFill="1" applyAlignment="1">
      <alignment horizontal="left" vertical="justify"/>
    </xf>
    <xf numFmtId="0" fontId="18" fillId="3" borderId="0" xfId="3" applyFont="1" applyFill="1" applyBorder="1" applyAlignment="1">
      <alignment horizontal="left" vertical="center" wrapText="1"/>
    </xf>
    <xf numFmtId="0" fontId="19" fillId="5" borderId="19" xfId="3" applyFont="1" applyFill="1" applyBorder="1" applyAlignment="1">
      <alignment horizontal="center" vertical="center" wrapText="1"/>
    </xf>
    <xf numFmtId="0" fontId="20" fillId="6" borderId="21" xfId="3" applyFont="1" applyFill="1" applyBorder="1" applyAlignment="1">
      <alignment vertical="top"/>
    </xf>
    <xf numFmtId="0" fontId="20" fillId="6" borderId="22" xfId="3" applyFont="1" applyFill="1" applyBorder="1" applyAlignment="1">
      <alignment vertical="top"/>
    </xf>
    <xf numFmtId="3" fontId="7" fillId="6" borderId="22" xfId="3" applyNumberFormat="1" applyFont="1" applyFill="1" applyBorder="1" applyAlignment="1">
      <alignment vertical="top"/>
    </xf>
    <xf numFmtId="3" fontId="7" fillId="6" borderId="23" xfId="3" applyNumberFormat="1" applyFont="1" applyFill="1" applyBorder="1" applyAlignment="1">
      <alignment vertical="top"/>
    </xf>
    <xf numFmtId="0" fontId="19" fillId="3" borderId="24" xfId="3" applyFont="1" applyFill="1" applyBorder="1" applyAlignment="1">
      <alignment vertical="top"/>
    </xf>
    <xf numFmtId="0" fontId="19" fillId="3" borderId="25" xfId="3" applyFont="1" applyFill="1" applyBorder="1" applyAlignment="1">
      <alignment vertical="top"/>
    </xf>
    <xf numFmtId="3" fontId="7" fillId="3" borderId="17" xfId="3" applyNumberFormat="1" applyFont="1" applyFill="1" applyBorder="1" applyAlignment="1">
      <alignment vertical="top" wrapText="1"/>
    </xf>
    <xf numFmtId="3" fontId="20" fillId="7" borderId="26" xfId="3" applyNumberFormat="1" applyFont="1" applyFill="1" applyBorder="1" applyAlignment="1">
      <alignment horizontal="center" vertical="top" wrapText="1"/>
    </xf>
    <xf numFmtId="0" fontId="19" fillId="3" borderId="24" xfId="3" applyFont="1" applyFill="1" applyBorder="1" applyAlignment="1">
      <alignment vertical="top" wrapText="1"/>
    </xf>
    <xf numFmtId="0" fontId="19" fillId="3" borderId="25" xfId="3" applyFont="1" applyFill="1" applyBorder="1" applyAlignment="1">
      <alignment vertical="top" wrapText="1"/>
    </xf>
    <xf numFmtId="0" fontId="19" fillId="8" borderId="17" xfId="3" applyFont="1" applyFill="1" applyBorder="1" applyAlignment="1">
      <alignment vertical="center" wrapText="1"/>
    </xf>
    <xf numFmtId="3" fontId="7" fillId="8" borderId="17" xfId="3" applyNumberFormat="1" applyFont="1" applyFill="1" applyBorder="1" applyAlignment="1">
      <alignment vertical="top" wrapText="1"/>
    </xf>
    <xf numFmtId="0" fontId="19" fillId="8" borderId="19" xfId="3" applyFont="1" applyFill="1" applyBorder="1" applyAlignment="1">
      <alignment vertical="center" wrapText="1"/>
    </xf>
    <xf numFmtId="0" fontId="19" fillId="3" borderId="9" xfId="3" applyFont="1" applyFill="1" applyBorder="1" applyAlignment="1">
      <alignment vertical="center" wrapText="1"/>
    </xf>
    <xf numFmtId="3" fontId="21" fillId="3" borderId="30" xfId="3" applyNumberFormat="1" applyFont="1" applyFill="1" applyBorder="1" applyAlignment="1">
      <alignment vertical="top" wrapText="1"/>
    </xf>
    <xf numFmtId="3" fontId="22" fillId="3" borderId="26" xfId="3" applyNumberFormat="1" applyFont="1" applyFill="1" applyBorder="1" applyAlignment="1">
      <alignment horizontal="center" vertical="top" wrapText="1"/>
    </xf>
    <xf numFmtId="0" fontId="20" fillId="5" borderId="31" xfId="3" applyFont="1" applyFill="1" applyBorder="1" applyAlignment="1">
      <alignment vertical="top"/>
    </xf>
    <xf numFmtId="0" fontId="20" fillId="5" borderId="32" xfId="3" applyFont="1" applyFill="1" applyBorder="1" applyAlignment="1">
      <alignment vertical="top" wrapText="1"/>
    </xf>
    <xf numFmtId="3" fontId="20" fillId="7" borderId="33" xfId="3" applyNumberFormat="1" applyFont="1" applyFill="1" applyBorder="1" applyAlignment="1">
      <alignment horizontal="center" vertical="top" wrapText="1"/>
    </xf>
    <xf numFmtId="3" fontId="20" fillId="7" borderId="34" xfId="3" applyNumberFormat="1" applyFont="1" applyFill="1" applyBorder="1" applyAlignment="1">
      <alignment horizontal="center" vertical="top" wrapText="1"/>
    </xf>
    <xf numFmtId="0" fontId="20" fillId="6" borderId="21" xfId="3" applyFont="1" applyFill="1" applyBorder="1" applyAlignment="1">
      <alignment vertical="top" wrapText="1"/>
    </xf>
    <xf numFmtId="0" fontId="20" fillId="6" borderId="22" xfId="3" applyFont="1" applyFill="1" applyBorder="1" applyAlignment="1">
      <alignment vertical="top" wrapText="1"/>
    </xf>
    <xf numFmtId="3" fontId="7" fillId="6" borderId="22" xfId="3" applyNumberFormat="1" applyFont="1" applyFill="1" applyBorder="1" applyAlignment="1">
      <alignment vertical="top" wrapText="1"/>
    </xf>
    <xf numFmtId="3" fontId="7" fillId="6" borderId="23" xfId="3" applyNumberFormat="1" applyFont="1" applyFill="1" applyBorder="1" applyAlignment="1">
      <alignment vertical="top" wrapText="1"/>
    </xf>
    <xf numFmtId="0" fontId="7" fillId="3" borderId="25" xfId="3" applyFont="1" applyFill="1" applyBorder="1" applyAlignment="1">
      <alignment vertical="top" wrapText="1"/>
    </xf>
    <xf numFmtId="3" fontId="10" fillId="3" borderId="26" xfId="3" applyNumberFormat="1" applyFont="1" applyFill="1" applyBorder="1" applyAlignment="1">
      <alignment horizontal="center" vertical="top" wrapText="1"/>
    </xf>
    <xf numFmtId="0" fontId="20" fillId="6" borderId="36" xfId="3" applyFont="1" applyFill="1" applyBorder="1" applyAlignment="1">
      <alignment vertical="top" wrapText="1"/>
    </xf>
    <xf numFmtId="3" fontId="7" fillId="6" borderId="37" xfId="3" applyNumberFormat="1" applyFont="1" applyFill="1" applyBorder="1" applyAlignment="1">
      <alignment vertical="top" wrapText="1"/>
    </xf>
    <xf numFmtId="3" fontId="7" fillId="3" borderId="19" xfId="3" applyNumberFormat="1" applyFont="1" applyFill="1" applyBorder="1" applyAlignment="1">
      <alignment vertical="top" wrapText="1"/>
    </xf>
    <xf numFmtId="3" fontId="10" fillId="8" borderId="33" xfId="3" applyNumberFormat="1" applyFont="1" applyFill="1" applyBorder="1" applyAlignment="1">
      <alignment horizontal="center" vertical="top" wrapText="1"/>
    </xf>
    <xf numFmtId="0" fontId="7" fillId="3" borderId="39" xfId="3" applyFont="1" applyFill="1" applyBorder="1"/>
    <xf numFmtId="165" fontId="7" fillId="3" borderId="39" xfId="2" applyNumberFormat="1" applyFont="1" applyFill="1" applyBorder="1"/>
    <xf numFmtId="0" fontId="23" fillId="3" borderId="0" xfId="3" applyFont="1" applyFill="1" applyBorder="1" applyAlignment="1"/>
    <xf numFmtId="0" fontId="10" fillId="3" borderId="0" xfId="3" applyFont="1" applyFill="1" applyBorder="1" applyAlignment="1"/>
    <xf numFmtId="0" fontId="19" fillId="5" borderId="40" xfId="3" applyFont="1" applyFill="1" applyBorder="1" applyAlignment="1">
      <alignment horizontal="center" vertical="center" wrapText="1"/>
    </xf>
    <xf numFmtId="0" fontId="19" fillId="5" borderId="41" xfId="3" applyFont="1" applyFill="1" applyBorder="1" applyAlignment="1">
      <alignment horizontal="center" vertical="center" wrapText="1"/>
    </xf>
    <xf numFmtId="0" fontId="19" fillId="5" borderId="42" xfId="3" applyFont="1" applyFill="1" applyBorder="1" applyAlignment="1">
      <alignment horizontal="center" vertical="center" wrapText="1"/>
    </xf>
    <xf numFmtId="0" fontId="19" fillId="0" borderId="43" xfId="3" applyFont="1" applyBorder="1" applyAlignment="1">
      <alignment vertical="top" wrapText="1"/>
    </xf>
    <xf numFmtId="0" fontId="19" fillId="0" borderId="9" xfId="3" applyFont="1" applyBorder="1" applyAlignment="1">
      <alignment vertical="top" wrapText="1"/>
    </xf>
    <xf numFmtId="0" fontId="7" fillId="0" borderId="9" xfId="3" applyFont="1" applyBorder="1" applyAlignment="1">
      <alignment vertical="top" wrapText="1"/>
    </xf>
    <xf numFmtId="3" fontId="10" fillId="8" borderId="44" xfId="3" applyNumberFormat="1" applyFont="1" applyFill="1" applyBorder="1" applyAlignment="1">
      <alignment horizontal="center" vertical="top" wrapText="1"/>
    </xf>
    <xf numFmtId="0" fontId="20" fillId="5" borderId="45" xfId="3" applyFont="1" applyFill="1" applyBorder="1" applyAlignment="1">
      <alignment vertical="top" wrapText="1"/>
    </xf>
    <xf numFmtId="0" fontId="20" fillId="7" borderId="46" xfId="3" applyFont="1" applyFill="1" applyBorder="1" applyAlignment="1">
      <alignment vertical="top" wrapText="1"/>
    </xf>
    <xf numFmtId="0" fontId="20" fillId="9" borderId="46" xfId="3" applyFont="1" applyFill="1" applyBorder="1" applyAlignment="1">
      <alignment vertical="top" wrapText="1"/>
    </xf>
    <xf numFmtId="3" fontId="10" fillId="8" borderId="47" xfId="3" applyNumberFormat="1" applyFont="1" applyFill="1" applyBorder="1" applyAlignment="1">
      <alignment horizontal="center" vertical="top" wrapText="1"/>
    </xf>
    <xf numFmtId="0" fontId="19" fillId="5" borderId="9" xfId="3" applyFont="1" applyFill="1" applyBorder="1" applyAlignment="1">
      <alignment horizontal="center" vertical="center" wrapText="1"/>
    </xf>
    <xf numFmtId="0" fontId="19" fillId="0" borderId="43" xfId="3" applyFont="1" applyBorder="1" applyAlignment="1"/>
    <xf numFmtId="0" fontId="10" fillId="0" borderId="9" xfId="3" applyFont="1" applyFill="1" applyBorder="1" applyAlignment="1">
      <alignment horizontal="center"/>
    </xf>
    <xf numFmtId="0" fontId="9" fillId="3" borderId="0" xfId="3" applyFont="1" applyFill="1" applyBorder="1" applyAlignment="1">
      <alignment horizontal="justify"/>
    </xf>
    <xf numFmtId="0" fontId="10" fillId="0" borderId="44" xfId="3" applyFont="1" applyFill="1" applyBorder="1" applyAlignment="1">
      <alignment horizontal="center"/>
    </xf>
    <xf numFmtId="0" fontId="26" fillId="3" borderId="0" xfId="3" applyFont="1" applyFill="1" applyAlignment="1"/>
    <xf numFmtId="0" fontId="19" fillId="5" borderId="44" xfId="3" applyFont="1" applyFill="1" applyBorder="1" applyAlignment="1">
      <alignment horizontal="center" vertical="center" wrapText="1"/>
    </xf>
    <xf numFmtId="0" fontId="19" fillId="5" borderId="43" xfId="3" applyFont="1" applyFill="1" applyBorder="1" applyAlignment="1">
      <alignment vertical="center" wrapText="1"/>
    </xf>
    <xf numFmtId="166" fontId="20" fillId="7" borderId="9" xfId="3" applyNumberFormat="1" applyFont="1" applyFill="1" applyBorder="1" applyAlignment="1">
      <alignment horizontal="center" vertical="top" wrapText="1"/>
    </xf>
    <xf numFmtId="3" fontId="20" fillId="7" borderId="9" xfId="3" applyNumberFormat="1" applyFont="1" applyFill="1" applyBorder="1" applyAlignment="1">
      <alignment horizontal="center" vertical="top" wrapText="1"/>
    </xf>
    <xf numFmtId="167" fontId="20" fillId="7" borderId="9" xfId="3" applyNumberFormat="1" applyFont="1" applyFill="1" applyBorder="1" applyAlignment="1">
      <alignment horizontal="center" vertical="top" wrapText="1"/>
    </xf>
    <xf numFmtId="168" fontId="20" fillId="7" borderId="9" xfId="3" applyNumberFormat="1" applyFont="1" applyFill="1" applyBorder="1" applyAlignment="1">
      <alignment horizontal="center" vertical="top" wrapText="1"/>
    </xf>
    <xf numFmtId="169" fontId="20" fillId="7" borderId="9" xfId="3" applyNumberFormat="1" applyFont="1" applyFill="1" applyBorder="1" applyAlignment="1">
      <alignment horizontal="center" vertical="top" wrapText="1"/>
    </xf>
    <xf numFmtId="0" fontId="19" fillId="5" borderId="45" xfId="3" applyFont="1" applyFill="1" applyBorder="1" applyAlignment="1">
      <alignment vertical="center" wrapText="1"/>
    </xf>
    <xf numFmtId="3" fontId="20" fillId="7" borderId="46" xfId="3" applyNumberFormat="1" applyFont="1" applyFill="1" applyBorder="1" applyAlignment="1">
      <alignment horizontal="center" vertical="top" wrapText="1"/>
    </xf>
    <xf numFmtId="0" fontId="19" fillId="5" borderId="40" xfId="3" applyFont="1" applyFill="1" applyBorder="1" applyAlignment="1">
      <alignment vertical="top" wrapText="1"/>
    </xf>
    <xf numFmtId="0" fontId="19" fillId="5" borderId="42" xfId="3" applyFont="1" applyFill="1" applyBorder="1" applyAlignment="1">
      <alignment horizontal="center" vertical="top" wrapText="1"/>
    </xf>
    <xf numFmtId="1" fontId="7" fillId="7" borderId="44" xfId="3" applyNumberFormat="1" applyFont="1" applyFill="1" applyBorder="1" applyAlignment="1">
      <alignment vertical="top" wrapText="1"/>
    </xf>
    <xf numFmtId="0" fontId="7" fillId="7" borderId="44" xfId="3" applyFont="1" applyFill="1" applyBorder="1" applyAlignment="1">
      <alignment vertical="top" wrapText="1"/>
    </xf>
    <xf numFmtId="0" fontId="19" fillId="0" borderId="45" xfId="3" applyFont="1" applyBorder="1" applyAlignment="1"/>
    <xf numFmtId="3" fontId="7" fillId="7" borderId="47" xfId="3" applyNumberFormat="1" applyFont="1" applyFill="1" applyBorder="1" applyAlignment="1">
      <alignment vertical="top" wrapText="1"/>
    </xf>
    <xf numFmtId="0" fontId="17" fillId="3" borderId="0" xfId="3" applyFont="1" applyFill="1" applyAlignment="1"/>
    <xf numFmtId="0" fontId="19" fillId="3" borderId="0" xfId="3" applyFont="1" applyFill="1" applyAlignment="1"/>
    <xf numFmtId="0" fontId="19" fillId="3" borderId="0" xfId="3" applyFont="1" applyFill="1" applyAlignment="1">
      <alignment horizontal="center" vertical="center"/>
    </xf>
    <xf numFmtId="0" fontId="20" fillId="6" borderId="62" xfId="3" applyFont="1" applyFill="1" applyBorder="1" applyAlignment="1">
      <alignment vertical="top"/>
    </xf>
    <xf numFmtId="0" fontId="20" fillId="6" borderId="54" xfId="3" applyFont="1" applyFill="1" applyBorder="1" applyAlignment="1">
      <alignment vertical="top" wrapText="1"/>
    </xf>
    <xf numFmtId="0" fontId="7" fillId="6" borderId="54" xfId="3" applyFont="1" applyFill="1" applyBorder="1" applyAlignment="1">
      <alignment vertical="top" wrapText="1"/>
    </xf>
    <xf numFmtId="0" fontId="7" fillId="6" borderId="63" xfId="3" applyFont="1" applyFill="1" applyBorder="1" applyAlignment="1">
      <alignment vertical="top" wrapText="1"/>
    </xf>
    <xf numFmtId="0" fontId="19" fillId="3" borderId="62" xfId="3" applyFont="1" applyFill="1" applyBorder="1" applyAlignment="1">
      <alignment vertical="top"/>
    </xf>
    <xf numFmtId="0" fontId="19" fillId="3" borderId="55" xfId="3" applyFont="1" applyFill="1" applyBorder="1" applyAlignment="1">
      <alignment vertical="top"/>
    </xf>
    <xf numFmtId="3" fontId="7" fillId="3" borderId="9" xfId="3" applyNumberFormat="1" applyFont="1" applyFill="1" applyBorder="1" applyAlignment="1">
      <alignment horizontal="center" vertical="top" wrapText="1"/>
    </xf>
    <xf numFmtId="3" fontId="19" fillId="10" borderId="44" xfId="3" applyNumberFormat="1" applyFont="1" applyFill="1" applyBorder="1" applyAlignment="1">
      <alignment horizontal="center" vertical="top" wrapText="1"/>
    </xf>
    <xf numFmtId="0" fontId="19" fillId="3" borderId="62" xfId="3" applyFont="1" applyFill="1" applyBorder="1" applyAlignment="1">
      <alignment vertical="top" wrapText="1"/>
    </xf>
    <xf numFmtId="0" fontId="19" fillId="3" borderId="55" xfId="3" applyFont="1" applyFill="1" applyBorder="1" applyAlignment="1">
      <alignment vertical="top" wrapText="1"/>
    </xf>
    <xf numFmtId="0" fontId="19" fillId="8" borderId="9" xfId="3" applyFont="1" applyFill="1" applyBorder="1" applyAlignment="1">
      <alignment vertical="center" wrapText="1"/>
    </xf>
    <xf numFmtId="3" fontId="7" fillId="8" borderId="9" xfId="3" applyNumberFormat="1" applyFont="1" applyFill="1" applyBorder="1" applyAlignment="1">
      <alignment horizontal="center" vertical="top" wrapText="1"/>
    </xf>
    <xf numFmtId="3" fontId="27" fillId="10" borderId="44" xfId="3" applyNumberFormat="1" applyFont="1" applyFill="1" applyBorder="1" applyAlignment="1">
      <alignment horizontal="center" vertical="top" wrapText="1"/>
    </xf>
    <xf numFmtId="0" fontId="20" fillId="5" borderId="62" xfId="3" applyFont="1" applyFill="1" applyBorder="1" applyAlignment="1">
      <alignment vertical="top" wrapText="1"/>
    </xf>
    <xf numFmtId="0" fontId="20" fillId="5" borderId="55" xfId="3" applyFont="1" applyFill="1" applyBorder="1" applyAlignment="1">
      <alignment vertical="top" wrapText="1"/>
    </xf>
    <xf numFmtId="3" fontId="19" fillId="3" borderId="9" xfId="3" applyNumberFormat="1" applyFont="1" applyFill="1" applyBorder="1" applyAlignment="1">
      <alignment horizontal="center" vertical="top" wrapText="1"/>
    </xf>
    <xf numFmtId="0" fontId="20" fillId="6" borderId="62" xfId="3" applyFont="1" applyFill="1" applyBorder="1" applyAlignment="1">
      <alignment vertical="top" wrapText="1"/>
    </xf>
    <xf numFmtId="3" fontId="7" fillId="6" borderId="54" xfId="3" applyNumberFormat="1" applyFont="1" applyFill="1" applyBorder="1" applyAlignment="1">
      <alignment vertical="top" wrapText="1"/>
    </xf>
    <xf numFmtId="3" fontId="7" fillId="6" borderId="63" xfId="3" applyNumberFormat="1" applyFont="1" applyFill="1" applyBorder="1" applyAlignment="1">
      <alignment vertical="top" wrapText="1"/>
    </xf>
    <xf numFmtId="0" fontId="7" fillId="0" borderId="55" xfId="3" applyFont="1" applyBorder="1" applyAlignment="1">
      <alignment vertical="top" wrapText="1"/>
    </xf>
    <xf numFmtId="0" fontId="20" fillId="6" borderId="54" xfId="3" applyFont="1" applyFill="1" applyBorder="1" applyAlignment="1">
      <alignment vertical="top"/>
    </xf>
    <xf numFmtId="0" fontId="19" fillId="3" borderId="62" xfId="3" applyFont="1" applyFill="1" applyBorder="1" applyAlignment="1"/>
    <xf numFmtId="0" fontId="7" fillId="3" borderId="55" xfId="3" applyFont="1" applyFill="1" applyBorder="1" applyAlignment="1">
      <alignment vertical="top"/>
    </xf>
    <xf numFmtId="3" fontId="7" fillId="8" borderId="1" xfId="3" applyNumberFormat="1" applyFont="1" applyFill="1" applyBorder="1" applyAlignment="1">
      <alignment vertical="top" wrapText="1"/>
    </xf>
    <xf numFmtId="3" fontId="7" fillId="8" borderId="2" xfId="3" applyNumberFormat="1" applyFont="1" applyFill="1" applyBorder="1" applyAlignment="1">
      <alignment vertical="top" wrapText="1"/>
    </xf>
    <xf numFmtId="3" fontId="7" fillId="8" borderId="3" xfId="3" applyNumberFormat="1" applyFont="1" applyFill="1" applyBorder="1" applyAlignment="1">
      <alignment vertical="top" wrapText="1"/>
    </xf>
    <xf numFmtId="3" fontId="7" fillId="8" borderId="4" xfId="3" applyNumberFormat="1" applyFont="1" applyFill="1" applyBorder="1" applyAlignment="1">
      <alignment vertical="top" wrapText="1"/>
    </xf>
    <xf numFmtId="3" fontId="7" fillId="8" borderId="0" xfId="3" applyNumberFormat="1" applyFont="1" applyFill="1" applyBorder="1" applyAlignment="1">
      <alignment vertical="top" wrapText="1"/>
    </xf>
    <xf numFmtId="3" fontId="7" fillId="8" borderId="5" xfId="3" applyNumberFormat="1" applyFont="1" applyFill="1" applyBorder="1" applyAlignment="1">
      <alignment vertical="top" wrapText="1"/>
    </xf>
    <xf numFmtId="0" fontId="7" fillId="3" borderId="55" xfId="3" applyFont="1" applyFill="1" applyBorder="1" applyAlignment="1">
      <alignment vertical="top" wrapText="1"/>
    </xf>
    <xf numFmtId="3" fontId="7" fillId="8" borderId="6" xfId="3" applyNumberFormat="1" applyFont="1" applyFill="1" applyBorder="1" applyAlignment="1">
      <alignment vertical="top" wrapText="1"/>
    </xf>
    <xf numFmtId="3" fontId="7" fillId="8" borderId="7" xfId="3" applyNumberFormat="1" applyFont="1" applyFill="1" applyBorder="1" applyAlignment="1">
      <alignment vertical="top" wrapText="1"/>
    </xf>
    <xf numFmtId="3" fontId="7" fillId="8" borderId="8" xfId="3" applyNumberFormat="1" applyFont="1" applyFill="1" applyBorder="1" applyAlignment="1">
      <alignment vertical="top" wrapText="1"/>
    </xf>
    <xf numFmtId="0" fontId="20" fillId="5" borderId="64" xfId="3" applyFont="1" applyFill="1" applyBorder="1" applyAlignment="1">
      <alignment vertical="top" wrapText="1"/>
    </xf>
    <xf numFmtId="0" fontId="20" fillId="5" borderId="65" xfId="3" applyFont="1" applyFill="1" applyBorder="1" applyAlignment="1">
      <alignment vertical="top" wrapText="1"/>
    </xf>
    <xf numFmtId="3" fontId="19" fillId="10" borderId="46" xfId="3" applyNumberFormat="1" applyFont="1" applyFill="1" applyBorder="1" applyAlignment="1">
      <alignment horizontal="center" vertical="top" wrapText="1"/>
    </xf>
    <xf numFmtId="3" fontId="19" fillId="10" borderId="47" xfId="3" applyNumberFormat="1" applyFont="1" applyFill="1" applyBorder="1" applyAlignment="1">
      <alignment horizontal="center" vertical="top" wrapText="1"/>
    </xf>
    <xf numFmtId="3" fontId="9" fillId="3" borderId="0" xfId="3" applyNumberFormat="1" applyFont="1" applyFill="1" applyBorder="1" applyAlignment="1">
      <alignment horizontal="justify"/>
    </xf>
    <xf numFmtId="3" fontId="10" fillId="3" borderId="0" xfId="3" applyNumberFormat="1" applyFont="1" applyFill="1" applyBorder="1" applyAlignment="1">
      <alignment horizontal="center"/>
    </xf>
    <xf numFmtId="3" fontId="7" fillId="3" borderId="0" xfId="3" applyNumberFormat="1" applyFont="1" applyFill="1"/>
    <xf numFmtId="0" fontId="28" fillId="3" borderId="0" xfId="3" applyFont="1" applyFill="1"/>
    <xf numFmtId="170" fontId="7" fillId="3" borderId="0" xfId="2" applyNumberFormat="1" applyFont="1" applyFill="1"/>
    <xf numFmtId="0" fontId="28" fillId="3" borderId="7" xfId="3" applyFont="1" applyFill="1" applyBorder="1"/>
    <xf numFmtId="0" fontId="29" fillId="3" borderId="0" xfId="3" applyFont="1" applyFill="1"/>
    <xf numFmtId="0" fontId="32" fillId="4" borderId="48" xfId="0" applyFont="1" applyFill="1" applyBorder="1" applyAlignment="1">
      <alignment horizontal="center" vertical="center" wrapText="1"/>
    </xf>
    <xf numFmtId="0" fontId="19" fillId="3" borderId="43" xfId="0" applyFont="1" applyFill="1" applyBorder="1"/>
    <xf numFmtId="164" fontId="33" fillId="0" borderId="9" xfId="0" applyNumberFormat="1" applyFont="1" applyBorder="1"/>
    <xf numFmtId="164" fontId="33" fillId="0" borderId="53" xfId="0" applyNumberFormat="1" applyFont="1" applyBorder="1"/>
    <xf numFmtId="43" fontId="0" fillId="11" borderId="53" xfId="0" applyNumberFormat="1" applyFill="1" applyBorder="1"/>
    <xf numFmtId="10" fontId="2" fillId="11" borderId="9" xfId="2" applyNumberFormat="1" applyFont="1" applyFill="1" applyBorder="1"/>
    <xf numFmtId="10" fontId="2" fillId="0" borderId="9" xfId="2" applyNumberFormat="1" applyFont="1" applyBorder="1"/>
    <xf numFmtId="165" fontId="2" fillId="0" borderId="9" xfId="2" applyNumberFormat="1" applyFont="1" applyBorder="1"/>
    <xf numFmtId="165" fontId="2" fillId="0" borderId="53" xfId="2" applyNumberFormat="1" applyFont="1" applyBorder="1"/>
    <xf numFmtId="165" fontId="2" fillId="11" borderId="44" xfId="2" applyNumberFormat="1" applyFont="1" applyFill="1" applyBorder="1"/>
    <xf numFmtId="0" fontId="19" fillId="3" borderId="70" xfId="0" applyFont="1" applyFill="1" applyBorder="1"/>
    <xf numFmtId="164" fontId="33" fillId="0" borderId="1" xfId="0" applyNumberFormat="1" applyFont="1" applyBorder="1"/>
    <xf numFmtId="43" fontId="0" fillId="11" borderId="1" xfId="0" applyNumberFormat="1" applyFill="1" applyBorder="1"/>
    <xf numFmtId="10" fontId="2" fillId="11" borderId="56" xfId="2" applyNumberFormat="1" applyFont="1" applyFill="1" applyBorder="1"/>
    <xf numFmtId="165" fontId="2" fillId="11" borderId="71" xfId="2" applyNumberFormat="1" applyFont="1" applyFill="1" applyBorder="1"/>
    <xf numFmtId="165" fontId="2" fillId="0" borderId="56" xfId="2" applyNumberFormat="1" applyFont="1" applyBorder="1"/>
    <xf numFmtId="165" fontId="2" fillId="0" borderId="1" xfId="2" applyNumberFormat="1" applyFont="1" applyBorder="1"/>
    <xf numFmtId="0" fontId="19" fillId="3" borderId="72" xfId="0" applyFont="1" applyFill="1" applyBorder="1"/>
    <xf numFmtId="164" fontId="34" fillId="0" borderId="73" xfId="0" applyNumberFormat="1" applyFont="1" applyFill="1" applyBorder="1"/>
    <xf numFmtId="43" fontId="6" fillId="11" borderId="73" xfId="0" applyNumberFormat="1" applyFont="1" applyFill="1" applyBorder="1"/>
    <xf numFmtId="10" fontId="2" fillId="11" borderId="73" xfId="2" applyNumberFormat="1" applyFont="1" applyFill="1" applyBorder="1"/>
    <xf numFmtId="10" fontId="2" fillId="0" borderId="73" xfId="2" applyNumberFormat="1" applyFont="1" applyBorder="1"/>
    <xf numFmtId="9" fontId="6" fillId="0" borderId="73" xfId="2" applyFont="1" applyBorder="1"/>
    <xf numFmtId="9" fontId="6" fillId="11" borderId="74" xfId="2" applyFont="1" applyFill="1" applyBorder="1"/>
    <xf numFmtId="9" fontId="0" fillId="3" borderId="0" xfId="2" applyFont="1" applyFill="1"/>
    <xf numFmtId="164" fontId="0" fillId="3" borderId="0" xfId="0" applyNumberFormat="1" applyFill="1"/>
    <xf numFmtId="164" fontId="0" fillId="0" borderId="9" xfId="1" applyNumberFormat="1" applyFont="1" applyBorder="1"/>
    <xf numFmtId="164" fontId="6" fillId="11" borderId="9" xfId="0" applyNumberFormat="1" applyFont="1" applyFill="1" applyBorder="1"/>
    <xf numFmtId="164" fontId="0" fillId="0" borderId="56" xfId="1" applyNumberFormat="1" applyFont="1" applyBorder="1"/>
    <xf numFmtId="164" fontId="6" fillId="0" borderId="73" xfId="0" applyNumberFormat="1" applyFont="1" applyBorder="1"/>
    <xf numFmtId="164" fontId="6" fillId="11" borderId="73" xfId="0" applyNumberFormat="1" applyFont="1" applyFill="1" applyBorder="1"/>
    <xf numFmtId="10" fontId="6" fillId="11" borderId="73" xfId="2" applyNumberFormat="1" applyFont="1" applyFill="1" applyBorder="1"/>
    <xf numFmtId="10" fontId="6" fillId="0" borderId="73" xfId="2" applyNumberFormat="1" applyFont="1" applyBorder="1"/>
    <xf numFmtId="165" fontId="6" fillId="0" borderId="73" xfId="0" applyNumberFormat="1" applyFont="1" applyBorder="1"/>
    <xf numFmtId="165" fontId="6" fillId="11" borderId="74" xfId="0" applyNumberFormat="1" applyFont="1" applyFill="1" applyBorder="1"/>
    <xf numFmtId="0" fontId="32" fillId="4" borderId="67" xfId="0" applyFont="1" applyFill="1" applyBorder="1" applyAlignment="1">
      <alignment horizontal="center" vertical="center" wrapText="1"/>
    </xf>
    <xf numFmtId="0" fontId="32" fillId="4" borderId="68" xfId="0" applyFont="1" applyFill="1" applyBorder="1" applyAlignment="1">
      <alignment horizontal="center" vertical="center" wrapText="1"/>
    </xf>
    <xf numFmtId="0" fontId="32" fillId="4" borderId="69" xfId="0" applyFont="1" applyFill="1" applyBorder="1" applyAlignment="1">
      <alignment horizontal="center" vertical="center" wrapText="1"/>
    </xf>
    <xf numFmtId="0" fontId="32" fillId="4" borderId="76" xfId="0" applyFont="1" applyFill="1" applyBorder="1" applyAlignment="1">
      <alignment horizontal="center" vertical="center" wrapText="1"/>
    </xf>
    <xf numFmtId="164" fontId="0" fillId="0" borderId="46" xfId="0" applyNumberFormat="1" applyBorder="1"/>
    <xf numFmtId="164" fontId="0" fillId="11" borderId="46" xfId="0" applyNumberFormat="1" applyFill="1" applyBorder="1"/>
    <xf numFmtId="10" fontId="6" fillId="0" borderId="73" xfId="2" applyNumberFormat="1" applyFont="1" applyFill="1" applyBorder="1"/>
    <xf numFmtId="165" fontId="6" fillId="4" borderId="68" xfId="0" applyNumberFormat="1" applyFont="1" applyFill="1" applyBorder="1"/>
    <xf numFmtId="165" fontId="6" fillId="4" borderId="77" xfId="0" applyNumberFormat="1" applyFont="1" applyFill="1" applyBorder="1"/>
    <xf numFmtId="165" fontId="6" fillId="4" borderId="78" xfId="0" applyNumberFormat="1" applyFont="1" applyFill="1" applyBorder="1"/>
    <xf numFmtId="0" fontId="19" fillId="3" borderId="79" xfId="0" applyFont="1" applyFill="1" applyBorder="1"/>
    <xf numFmtId="164" fontId="6" fillId="3" borderId="80" xfId="0" applyNumberFormat="1" applyFont="1" applyFill="1" applyBorder="1"/>
    <xf numFmtId="164" fontId="6" fillId="11" borderId="80" xfId="0" applyNumberFormat="1" applyFont="1" applyFill="1" applyBorder="1"/>
    <xf numFmtId="0" fontId="0" fillId="3" borderId="80" xfId="0" applyFill="1" applyBorder="1"/>
    <xf numFmtId="0" fontId="0" fillId="3" borderId="81" xfId="0" applyFill="1" applyBorder="1"/>
    <xf numFmtId="0" fontId="0" fillId="3" borderId="38" xfId="0" applyFill="1" applyBorder="1"/>
    <xf numFmtId="43" fontId="0" fillId="3" borderId="82" xfId="0" applyNumberFormat="1" applyFill="1" applyBorder="1"/>
    <xf numFmtId="43" fontId="0" fillId="11" borderId="82" xfId="0" applyNumberFormat="1" applyFill="1" applyBorder="1"/>
    <xf numFmtId="0" fontId="0" fillId="3" borderId="82" xfId="0" applyFill="1" applyBorder="1"/>
    <xf numFmtId="0" fontId="0" fillId="3" borderId="83" xfId="0" applyFill="1" applyBorder="1"/>
    <xf numFmtId="0" fontId="6" fillId="3" borderId="0" xfId="0" applyFont="1" applyFill="1"/>
    <xf numFmtId="164" fontId="6" fillId="12" borderId="0" xfId="0" applyNumberFormat="1" applyFont="1" applyFill="1"/>
    <xf numFmtId="0" fontId="0" fillId="3" borderId="77" xfId="0" applyFill="1" applyBorder="1"/>
    <xf numFmtId="164" fontId="0" fillId="3" borderId="68" xfId="0" applyNumberFormat="1" applyFill="1" applyBorder="1"/>
    <xf numFmtId="10" fontId="2" fillId="3" borderId="73" xfId="2" applyNumberFormat="1" applyFont="1" applyFill="1" applyBorder="1"/>
    <xf numFmtId="10" fontId="2" fillId="3" borderId="68" xfId="2" applyNumberFormat="1" applyFont="1" applyFill="1" applyBorder="1"/>
    <xf numFmtId="0" fontId="0" fillId="3" borderId="68" xfId="0" applyFill="1" applyBorder="1"/>
    <xf numFmtId="0" fontId="0" fillId="3" borderId="69" xfId="0" applyFill="1" applyBorder="1"/>
    <xf numFmtId="0" fontId="35" fillId="3" borderId="0" xfId="0" applyFont="1" applyFill="1"/>
    <xf numFmtId="164" fontId="2" fillId="3" borderId="0" xfId="4" applyNumberFormat="1" applyFont="1" applyFill="1" applyAlignment="1">
      <alignment horizontal="right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/>
    <xf numFmtId="164" fontId="2" fillId="3" borderId="0" xfId="4" applyNumberFormat="1" applyFont="1" applyFill="1"/>
    <xf numFmtId="3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 applyAlignment="1"/>
    <xf numFmtId="9" fontId="2" fillId="3" borderId="0" xfId="2" applyFont="1" applyFill="1" applyAlignment="1">
      <alignment horizontal="left"/>
    </xf>
    <xf numFmtId="9" fontId="2" fillId="3" borderId="0" xfId="2" applyFont="1" applyFill="1" applyAlignment="1"/>
    <xf numFmtId="165" fontId="2" fillId="3" borderId="0" xfId="2" applyNumberFormat="1" applyFont="1" applyFill="1"/>
    <xf numFmtId="165" fontId="0" fillId="3" borderId="0" xfId="0" applyNumberFormat="1" applyFill="1"/>
    <xf numFmtId="10" fontId="0" fillId="0" borderId="0" xfId="2" applyNumberFormat="1" applyFont="1"/>
    <xf numFmtId="0" fontId="0" fillId="3" borderId="0" xfId="0" applyFill="1" applyBorder="1"/>
    <xf numFmtId="43" fontId="0" fillId="0" borderId="0" xfId="0" applyNumberFormat="1" applyBorder="1"/>
    <xf numFmtId="43" fontId="0" fillId="0" borderId="0" xfId="0" applyNumberFormat="1"/>
    <xf numFmtId="0" fontId="0" fillId="0" borderId="0" xfId="0" applyBorder="1"/>
    <xf numFmtId="0" fontId="19" fillId="5" borderId="17" xfId="3" applyFont="1" applyFill="1" applyBorder="1" applyAlignment="1">
      <alignment horizontal="center" vertical="center" wrapText="1"/>
    </xf>
    <xf numFmtId="0" fontId="19" fillId="5" borderId="18" xfId="3" applyFont="1" applyFill="1" applyBorder="1" applyAlignment="1">
      <alignment horizontal="center" vertical="center" wrapText="1"/>
    </xf>
    <xf numFmtId="0" fontId="19" fillId="5" borderId="20" xfId="3" applyFont="1" applyFill="1" applyBorder="1" applyAlignment="1">
      <alignment horizontal="center" vertical="center" wrapText="1"/>
    </xf>
    <xf numFmtId="0" fontId="19" fillId="3" borderId="62" xfId="3" applyFont="1" applyFill="1" applyBorder="1" applyAlignment="1">
      <alignment horizontal="left" vertical="center" wrapText="1"/>
    </xf>
    <xf numFmtId="0" fontId="19" fillId="5" borderId="40" xfId="3" applyFont="1" applyFill="1" applyBorder="1" applyAlignment="1">
      <alignment horizontal="center" vertical="center" wrapText="1"/>
    </xf>
    <xf numFmtId="0" fontId="19" fillId="5" borderId="43" xfId="3" applyFont="1" applyFill="1" applyBorder="1" applyAlignment="1">
      <alignment horizontal="center" vertical="center" wrapText="1"/>
    </xf>
    <xf numFmtId="0" fontId="19" fillId="5" borderId="41" xfId="3" applyFont="1" applyFill="1" applyBorder="1" applyAlignment="1">
      <alignment horizontal="center" vertical="center" wrapText="1"/>
    </xf>
    <xf numFmtId="0" fontId="19" fillId="5" borderId="9" xfId="3" applyFont="1" applyFill="1" applyBorder="1" applyAlignment="1">
      <alignment horizontal="center" vertical="center" wrapText="1"/>
    </xf>
    <xf numFmtId="0" fontId="19" fillId="5" borderId="42" xfId="3" applyFont="1" applyFill="1" applyBorder="1" applyAlignment="1">
      <alignment horizontal="center" vertical="center" wrapText="1"/>
    </xf>
    <xf numFmtId="0" fontId="19" fillId="5" borderId="10" xfId="3" applyFont="1" applyFill="1" applyBorder="1" applyAlignment="1">
      <alignment horizontal="center" vertical="center" wrapText="1"/>
    </xf>
    <xf numFmtId="0" fontId="19" fillId="5" borderId="11" xfId="3" applyFont="1" applyFill="1" applyBorder="1" applyAlignment="1">
      <alignment horizontal="center" vertical="center" wrapText="1"/>
    </xf>
    <xf numFmtId="0" fontId="19" fillId="5" borderId="15" xfId="3" applyFont="1" applyFill="1" applyBorder="1" applyAlignment="1">
      <alignment horizontal="center" vertical="center" wrapText="1"/>
    </xf>
    <xf numFmtId="0" fontId="19" fillId="5" borderId="16" xfId="3" applyFont="1" applyFill="1" applyBorder="1" applyAlignment="1">
      <alignment horizontal="center" vertical="center" wrapText="1"/>
    </xf>
    <xf numFmtId="0" fontId="19" fillId="5" borderId="60" xfId="3" applyFont="1" applyFill="1" applyBorder="1" applyAlignment="1">
      <alignment horizontal="center" vertical="center" wrapText="1"/>
    </xf>
    <xf numFmtId="0" fontId="19" fillId="5" borderId="51" xfId="3" applyFont="1" applyFill="1" applyBorder="1" applyAlignment="1">
      <alignment horizontal="center" vertical="center" wrapText="1"/>
    </xf>
    <xf numFmtId="0" fontId="19" fillId="5" borderId="61" xfId="3" applyFont="1" applyFill="1" applyBorder="1" applyAlignment="1">
      <alignment horizontal="center" vertical="center" wrapText="1"/>
    </xf>
    <xf numFmtId="0" fontId="19" fillId="5" borderId="19" xfId="3" applyFont="1" applyFill="1" applyBorder="1" applyAlignment="1">
      <alignment horizontal="center" vertical="center" wrapText="1"/>
    </xf>
    <xf numFmtId="0" fontId="19" fillId="5" borderId="57" xfId="3" applyFont="1" applyFill="1" applyBorder="1" applyAlignment="1">
      <alignment horizontal="center" vertical="center" wrapText="1"/>
    </xf>
    <xf numFmtId="0" fontId="19" fillId="5" borderId="58" xfId="3" applyFont="1" applyFill="1" applyBorder="1" applyAlignment="1">
      <alignment horizontal="center" vertical="center" wrapText="1"/>
    </xf>
    <xf numFmtId="0" fontId="19" fillId="5" borderId="59" xfId="3" applyFont="1" applyFill="1" applyBorder="1" applyAlignment="1">
      <alignment horizontal="center" vertical="center" wrapText="1"/>
    </xf>
    <xf numFmtId="0" fontId="19" fillId="5" borderId="48" xfId="3" applyFont="1" applyFill="1" applyBorder="1" applyAlignment="1">
      <alignment horizontal="center" vertical="center" wrapText="1"/>
    </xf>
    <xf numFmtId="0" fontId="19" fillId="5" borderId="49" xfId="3" applyFont="1" applyFill="1" applyBorder="1" applyAlignment="1">
      <alignment horizontal="center" vertical="center" wrapText="1"/>
    </xf>
    <xf numFmtId="0" fontId="19" fillId="5" borderId="6" xfId="3" applyFont="1" applyFill="1" applyBorder="1" applyAlignment="1">
      <alignment horizontal="center" vertical="center" wrapText="1"/>
    </xf>
    <xf numFmtId="0" fontId="19" fillId="5" borderId="8" xfId="3" applyFont="1" applyFill="1" applyBorder="1" applyAlignment="1">
      <alignment horizontal="center" vertical="center" wrapText="1"/>
    </xf>
    <xf numFmtId="0" fontId="19" fillId="5" borderId="50" xfId="3" applyFont="1" applyFill="1" applyBorder="1" applyAlignment="1">
      <alignment horizontal="center" vertical="center" wrapText="1"/>
    </xf>
    <xf numFmtId="0" fontId="19" fillId="5" borderId="52" xfId="3" applyFont="1" applyFill="1" applyBorder="1" applyAlignment="1">
      <alignment horizontal="center" vertical="center" wrapText="1"/>
    </xf>
    <xf numFmtId="0" fontId="19" fillId="5" borderId="53" xfId="3" applyFont="1" applyFill="1" applyBorder="1" applyAlignment="1">
      <alignment horizontal="center" vertical="center" wrapText="1"/>
    </xf>
    <xf numFmtId="0" fontId="19" fillId="5" borderId="54" xfId="3" applyFont="1" applyFill="1" applyBorder="1" applyAlignment="1">
      <alignment horizontal="center" vertical="center" wrapText="1"/>
    </xf>
    <xf numFmtId="0" fontId="19" fillId="5" borderId="55" xfId="3" applyFont="1" applyFill="1" applyBorder="1" applyAlignment="1">
      <alignment horizontal="center" vertical="center" wrapText="1"/>
    </xf>
    <xf numFmtId="0" fontId="19" fillId="5" borderId="56" xfId="3" applyFont="1" applyFill="1" applyBorder="1" applyAlignment="1">
      <alignment horizontal="center" vertical="center" wrapText="1"/>
    </xf>
    <xf numFmtId="0" fontId="19" fillId="5" borderId="39" xfId="3" applyFont="1" applyFill="1" applyBorder="1" applyAlignment="1">
      <alignment horizontal="center" vertical="center" wrapText="1"/>
    </xf>
    <xf numFmtId="0" fontId="19" fillId="3" borderId="27" xfId="3" applyFont="1" applyFill="1" applyBorder="1" applyAlignment="1">
      <alignment horizontal="left" vertical="center" wrapText="1"/>
    </xf>
    <xf numFmtId="0" fontId="19" fillId="3" borderId="28" xfId="3" applyFont="1" applyFill="1" applyBorder="1" applyAlignment="1">
      <alignment horizontal="left" vertical="center" wrapText="1"/>
    </xf>
    <xf numFmtId="0" fontId="19" fillId="3" borderId="29" xfId="3" applyFont="1" applyFill="1" applyBorder="1" applyAlignment="1">
      <alignment horizontal="left" vertical="center" wrapText="1"/>
    </xf>
    <xf numFmtId="0" fontId="20" fillId="5" borderId="31" xfId="3" applyFont="1" applyFill="1" applyBorder="1" applyAlignment="1">
      <alignment horizontal="left" vertical="top" wrapText="1"/>
    </xf>
    <xf numFmtId="0" fontId="20" fillId="5" borderId="35" xfId="3" applyFont="1" applyFill="1" applyBorder="1" applyAlignment="1">
      <alignment horizontal="left" vertical="top" wrapText="1"/>
    </xf>
    <xf numFmtId="0" fontId="20" fillId="5" borderId="38" xfId="3" applyFont="1" applyFill="1" applyBorder="1" applyAlignment="1">
      <alignment horizontal="left" vertical="top" wrapText="1"/>
    </xf>
    <xf numFmtId="0" fontId="20" fillId="5" borderId="32" xfId="3" applyFont="1" applyFill="1" applyBorder="1" applyAlignment="1">
      <alignment horizontal="left" vertical="top" wrapText="1"/>
    </xf>
    <xf numFmtId="0" fontId="19" fillId="5" borderId="12" xfId="3" applyFont="1" applyFill="1" applyBorder="1" applyAlignment="1">
      <alignment horizontal="center" vertical="top" wrapText="1"/>
    </xf>
    <xf numFmtId="0" fontId="19" fillId="5" borderId="13" xfId="3" applyFont="1" applyFill="1" applyBorder="1" applyAlignment="1">
      <alignment horizontal="center" vertical="top" wrapText="1"/>
    </xf>
    <xf numFmtId="0" fontId="19" fillId="5" borderId="14" xfId="3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wrapText="1"/>
    </xf>
    <xf numFmtId="0" fontId="32" fillId="4" borderId="66" xfId="0" applyFont="1" applyFill="1" applyBorder="1" applyAlignment="1">
      <alignment horizontal="center" vertical="center" wrapText="1"/>
    </xf>
    <xf numFmtId="0" fontId="32" fillId="4" borderId="39" xfId="0" applyFont="1" applyFill="1" applyBorder="1" applyAlignment="1">
      <alignment horizontal="center" vertical="center" wrapText="1"/>
    </xf>
    <xf numFmtId="0" fontId="32" fillId="4" borderId="67" xfId="0" applyFont="1" applyFill="1" applyBorder="1" applyAlignment="1">
      <alignment horizontal="center" vertical="center" wrapText="1"/>
    </xf>
    <xf numFmtId="0" fontId="32" fillId="4" borderId="68" xfId="0" applyFont="1" applyFill="1" applyBorder="1" applyAlignment="1">
      <alignment horizontal="center" vertical="center" wrapText="1"/>
    </xf>
    <xf numFmtId="0" fontId="32" fillId="4" borderId="7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32" fillId="4" borderId="69" xfId="0" applyFont="1" applyFill="1" applyBorder="1" applyAlignment="1">
      <alignment horizontal="center" vertical="center" wrapText="1"/>
    </xf>
  </cellXfs>
  <cellStyles count="20">
    <cellStyle name="Dobry 2" xfId="5"/>
    <cellStyle name="Dziesiętny" xfId="1" builtinId="3"/>
    <cellStyle name="Dziesiętny 2" xfId="6"/>
    <cellStyle name="Dziesiętny 2 2" xfId="4"/>
    <cellStyle name="Dziesiętny 2 2 2" xfId="7"/>
    <cellStyle name="Dziesiętny 2 2 3" xfId="8"/>
    <cellStyle name="Dziesiętny 2 3" xfId="9"/>
    <cellStyle name="Dziesiętny 2 4" xfId="10"/>
    <cellStyle name="Dziesiętny 3" xfId="11"/>
    <cellStyle name="Dziesiętny 3 2" xfId="12"/>
    <cellStyle name="Dziesiętny 3 3" xfId="13"/>
    <cellStyle name="Dziesiętny 4" xfId="14"/>
    <cellStyle name="Dziesiętny 5" xfId="15"/>
    <cellStyle name="Normalny" xfId="0" builtinId="0"/>
    <cellStyle name="Normalny 2" xfId="16"/>
    <cellStyle name="Normalny 2 2" xfId="17"/>
    <cellStyle name="Normalny 3" xfId="18"/>
    <cellStyle name="Normalny 4" xfId="19"/>
    <cellStyle name="Normalny 6" xfId="3"/>
    <cellStyle name="Procentowy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613"/>
          <c:h val="0.87654532345998293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SUM_PGN!$C$5:$I$5</c:f>
              <c:numCache>
                <c:formatCode>_-* #,##0\ _z_ł_-;\-* #,##0\ _z_ł_-;_-* "-"??\ _z_ł_-;_-@_-</c:formatCode>
                <c:ptCount val="7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 formatCode="_-* #,##0.00\ _z_ł_-;\-* #,##0.00\ _z_ł_-;_-* &quot;-&quot;??\ _z_ł_-;_-@_-">
                  <c:v>1417181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SUM_PGN!$C$6:$I$6</c:f>
              <c:numCache>
                <c:formatCode>_-* #,##0\ _z_ł_-;\-* #,##0\ _z_ł_-;_-* "-"??\ _z_ł_-;_-@_-</c:formatCode>
                <c:ptCount val="7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 formatCode="_-* #,##0.00\ _z_ł_-;\-* #,##0.00\ _z_ł_-;_-* &quot;-&quot;??\ _z_ł_-;_-@_-">
                  <c:v>1217941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SUM_PGN!$C$7:$I$7</c:f>
              <c:numCache>
                <c:formatCode>_-* #,##0\ _z_ł_-;\-* #,##0\ _z_ł_-;_-* "-"??\ _z_ł_-;_-@_-</c:formatCode>
                <c:ptCount val="7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 formatCode="_-* #,##0.00\ _z_ł_-;\-* #,##0.00\ _z_ł_-;_-* &quot;-&quot;??\ _z_ł_-;_-@_-">
                  <c:v>22534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SUM_PGN!$C$8:$I$8</c:f>
              <c:numCache>
                <c:formatCode>_-* #,##0\ _z_ł_-;\-* #,##0\ _z_ł_-;_-* "-"??\ _z_ł_-;_-@_-</c:formatCode>
                <c:ptCount val="7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 formatCode="_-* #,##0.00\ _z_ł_-;\-* #,##0.00\ _z_ł_-;_-* &quot;-&quot;??\ _z_ł_-;_-@_-">
                  <c:v>1139908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SUM_PGN!$C$9:$I$9</c:f>
              <c:numCache>
                <c:formatCode>_-* #,##0\ _z_ł_-;\-* #,##0\ _z_ł_-;_-* "-"??\ _z_ł_-;_-@_-</c:formatCode>
                <c:ptCount val="7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 formatCode="_-* #,##0.00\ _z_ł_-;\-* #,##0.00\ _z_ł_-;_-* &quot;-&quot;??\ _z_ł_-;_-@_-">
                  <c:v>63433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SUM_PGN!$C$10:$I$10</c:f>
              <c:numCache>
                <c:formatCode>_-* #,##0\ _z_ł_-;\-* #,##0\ _z_ł_-;_-* "-"??\ _z_ł_-;_-@_-</c:formatCode>
                <c:ptCount val="7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 formatCode="_-* #,##0.00\ _z_ł_-;\-* #,##0.00\ _z_ł_-;_-* &quot;-&quot;??\ _z_ł_-;_-@_-">
                  <c:v>216337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SUM_PGN!$C$11:$I$11</c:f>
              <c:numCache>
                <c:formatCode>_-* #,##0\ _z_ł_-;\-* #,##0\ _z_ł_-;_-* "-"??\ _z_ł_-;_-@_-</c:formatCode>
                <c:ptCount val="7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 formatCode="_-* #,##0.00\ _z_ł_-;\-* #,##0.00\ _z_ł_-;_-* &quot;-&quot;??\ _z_ł_-;_-@_-">
                  <c:v>796956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SUM_PGN!$C$12:$I$12</c:f>
              <c:numCache>
                <c:formatCode>_-* #,##0\ _z_ł_-;\-* #,##0\ _z_ł_-;_-* "-"??\ _z_ł_-;_-@_-</c:formatCode>
                <c:ptCount val="7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 formatCode="_-* #,##0.00\ _z_ł_-;\-* #,##0.00\ _z_ł_-;_-* &quot;-&quot;??\ _z_ł_-;_-@_-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SUM_PGN!$C$13:$I$13</c:f>
              <c:numCache>
                <c:formatCode>_-* #,##0\ _z_ł_-;\-* #,##0\ _z_ł_-;_-* "-"??\ _z_ł_-;_-@_-</c:formatCode>
                <c:ptCount val="7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 formatCode="_-* #,##0.00\ _z_ł_-;\-* #,##0.00\ _z_ł_-;_-* &quot;-&quot;??\ _z_ł_-;_-@_-">
                  <c:v>19662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SUM_PGN!$C$14:$I$14</c:f>
              <c:numCache>
                <c:formatCode>_-* #,##0\ _z_ł_-;\-* #,##0\ _z_ł_-;_-* "-"??\ _z_ł_-;_-@_-</c:formatCode>
                <c:ptCount val="7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 formatCode="_-* #,##0.00\ _z_ł_-;\-* #,##0.00\ _z_ł_-;_-* &quot;-&quot;??\ _z_ł_-;_-@_-">
                  <c:v>-4448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79572992"/>
        <c:axId val="79574912"/>
      </c:barChart>
      <c:catAx>
        <c:axId val="79572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74912"/>
        <c:crosses val="autoZero"/>
        <c:auto val="1"/>
        <c:lblAlgn val="ctr"/>
        <c:lblOffset val="100"/>
      </c:catAx>
      <c:valAx>
        <c:axId val="79574912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729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areaChart>
        <c:grouping val="stacked"/>
        <c:ser>
          <c:idx val="0"/>
          <c:order val="0"/>
          <c:tx>
            <c:strRef>
              <c:f>SUM_PGN!$B$117</c:f>
              <c:strCache>
                <c:ptCount val="1"/>
                <c:pt idx="0">
                  <c:v>Budynki i urządzenia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SUM_PGN!$C$116:$I$116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SUM_PGN!$C$117:$I$117</c:f>
              <c:numCache>
                <c:formatCode>_-* #,##0\ _z_ł_-;\-* #,##0\ _z_ł_-;_-* "-"??\ _z_ł_-;_-@_-</c:formatCode>
                <c:ptCount val="7"/>
                <c:pt idx="0">
                  <c:v>2406952</c:v>
                </c:pt>
                <c:pt idx="1">
                  <c:v>2703370</c:v>
                </c:pt>
                <c:pt idx="2">
                  <c:v>2373745</c:v>
                </c:pt>
                <c:pt idx="3">
                  <c:v>2417147</c:v>
                </c:pt>
                <c:pt idx="4">
                  <c:v>2669265</c:v>
                </c:pt>
                <c:pt idx="5">
                  <c:v>2639218</c:v>
                </c:pt>
                <c:pt idx="6">
                  <c:v>2657758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B2-4FF1-B0DE-68789FD19752}"/>
            </c:ext>
          </c:extLst>
        </c:ser>
        <c:ser>
          <c:idx val="1"/>
          <c:order val="1"/>
          <c:tx>
            <c:strRef>
              <c:f>SUM_PGN!$B$118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SUM_PGN!$C$116:$I$116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SUM_PGN!$C$118:$I$118</c:f>
              <c:numCache>
                <c:formatCode>_-* #,##0\ _z_ł_-;\-* #,##0\ _z_ł_-;_-* "-"??\ _z_ł_-;_-@_-</c:formatCode>
                <c:ptCount val="7"/>
                <c:pt idx="0">
                  <c:v>574255</c:v>
                </c:pt>
                <c:pt idx="1">
                  <c:v>1122183</c:v>
                </c:pt>
                <c:pt idx="2">
                  <c:v>1176469</c:v>
                </c:pt>
                <c:pt idx="3">
                  <c:v>1221099</c:v>
                </c:pt>
                <c:pt idx="4">
                  <c:v>1305884</c:v>
                </c:pt>
                <c:pt idx="5">
                  <c:v>1356146</c:v>
                </c:pt>
                <c:pt idx="6">
                  <c:v>1419678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B2-4FF1-B0DE-68789FD19752}"/>
            </c:ext>
          </c:extLst>
        </c:ser>
        <c:ser>
          <c:idx val="2"/>
          <c:order val="2"/>
          <c:tx>
            <c:strRef>
              <c:f>SUM_PGN!$B$119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SUM_PGN!$C$116:$I$116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SUM_PGN!$C$119:$I$119</c:f>
              <c:numCache>
                <c:formatCode>_-* #,##0\ _z_ł_-;\-* #,##0\ _z_ł_-;_-* "-"??\ _z_ł_-;_-@_-</c:formatCode>
                <c:ptCount val="7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>
                  <c:v>19662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B2-4FF1-B0DE-68789FD19752}"/>
            </c:ext>
          </c:extLst>
        </c:ser>
        <c:ser>
          <c:idx val="3"/>
          <c:order val="3"/>
          <c:tx>
            <c:strRef>
              <c:f>SUM_PGN!$B$120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SUM_PGN!$C$116:$I$116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SUM_PGN!$C$120:$I$120</c:f>
              <c:numCache>
                <c:formatCode>_-* #,##0\ _z_ł_-;\-* #,##0\ _z_ł_-;_-* "-"??\ _z_ł_-;_-@_-</c:formatCode>
                <c:ptCount val="7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>
                  <c:v>796956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B2-4FF1-B0DE-68789FD19752}"/>
            </c:ext>
          </c:extLst>
        </c:ser>
        <c:ser>
          <c:idx val="4"/>
          <c:order val="4"/>
          <c:tx>
            <c:strRef>
              <c:f>SUM_PGN!$B$121</c:f>
              <c:strCache>
                <c:ptCount val="1"/>
                <c:pt idx="0">
                  <c:v>Użytkowanie ziemi (AFOLU)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SUM_PGN!$C$116:$I$116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SUM_PGN!$C$121:$I$121</c:f>
              <c:numCache>
                <c:formatCode>_-* #,##0\ _z_ł_-;\-* #,##0\ _z_ł_-;_-* "-"??\ _z_ł_-;_-@_-</c:formatCode>
                <c:ptCount val="7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>
                  <c:v>-4448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B2-4FF1-B0DE-68789FD19752}"/>
            </c:ext>
          </c:extLst>
        </c:ser>
        <c:axId val="102937344"/>
        <c:axId val="102938880"/>
      </c:areaChart>
      <c:catAx>
        <c:axId val="102937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38880"/>
        <c:crosses val="autoZero"/>
        <c:auto val="1"/>
        <c:lblAlgn val="ctr"/>
        <c:lblOffset val="100"/>
      </c:catAx>
      <c:valAx>
        <c:axId val="102938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GHG [Mg CO</a:t>
                </a:r>
                <a:r>
                  <a:rPr lang="pl-PL" baseline="-25000"/>
                  <a:t>2</a:t>
                </a:r>
                <a:r>
                  <a:rPr lang="pl-PL"/>
                  <a:t>e]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SUM_PGN!$L$4:$R$4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SUM_PGN!$L$5:$R$5</c:f>
              <c:numCache>
                <c:formatCode>0.0%</c:formatCode>
                <c:ptCount val="7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  <c:pt idx="3">
                  <c:v>0.31348967253828658</c:v>
                </c:pt>
                <c:pt idx="4">
                  <c:v>0.32534558673113556</c:v>
                </c:pt>
                <c:pt idx="5">
                  <c:v>0.31213545240531054</c:v>
                </c:pt>
                <c:pt idx="6">
                  <c:v>0.28983541823206205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SUM_PGN!$L$4:$R$4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SUM_PGN!$L$6:$R$6</c:f>
              <c:numCache>
                <c:formatCode>0.0%</c:formatCode>
                <c:ptCount val="7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  <c:pt idx="3">
                  <c:v>0.24753235407541527</c:v>
                </c:pt>
                <c:pt idx="4">
                  <c:v>0.24841396607942828</c:v>
                </c:pt>
                <c:pt idx="5">
                  <c:v>0.24980546719882649</c:v>
                </c:pt>
                <c:pt idx="6">
                  <c:v>0.24908775880919648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491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SUM_PGN!$L$4:$R$4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SUM_PGN!$L$7:$R$7</c:f>
              <c:numCache>
                <c:formatCode>0.0%</c:formatCode>
                <c:ptCount val="7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  <c:pt idx="3">
                  <c:v>6.2993537986830925E-3</c:v>
                </c:pt>
                <c:pt idx="4">
                  <c:v>5.2618688702188764E-3</c:v>
                </c:pt>
                <c:pt idx="5">
                  <c:v>5.0309984957275832E-3</c:v>
                </c:pt>
                <c:pt idx="6">
                  <c:v>4.6085512820460382E-3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SUM_PGN!$L$4:$R$4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SUM_PGN!$L$8:$R$8</c:f>
              <c:numCache>
                <c:formatCode>0.0%</c:formatCode>
                <c:ptCount val="7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  <c:pt idx="3">
                  <c:v>0.23818941578058778</c:v>
                </c:pt>
                <c:pt idx="4">
                  <c:v>0.22813117099793936</c:v>
                </c:pt>
                <c:pt idx="5">
                  <c:v>0.23631105655265103</c:v>
                </c:pt>
                <c:pt idx="6">
                  <c:v>0.23312880424312307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491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81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81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SUM_PGN!$L$4:$R$4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SUM_PGN!$L$9:$R$9</c:f>
              <c:numCache>
                <c:formatCode>0.0%</c:formatCode>
                <c:ptCount val="7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  <c:pt idx="3">
                  <c:v>1.5139761484561325E-2</c:v>
                </c:pt>
                <c:pt idx="4">
                  <c:v>1.3993759774079786E-2</c:v>
                </c:pt>
                <c:pt idx="5">
                  <c:v>1.4006361684492933E-2</c:v>
                </c:pt>
                <c:pt idx="6">
                  <c:v>1.297302891071387E-2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SUM_PGN!$L$10:$R$10</c:f>
              <c:numCache>
                <c:formatCode>0.0%</c:formatCode>
                <c:ptCount val="7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  <c:pt idx="3">
                  <c:v>3.3284379043745982E-2</c:v>
                </c:pt>
                <c:pt idx="4">
                  <c:v>4.1161281617365209E-2</c:v>
                </c:pt>
                <c:pt idx="5">
                  <c:v>4.1029771360045306E-2</c:v>
                </c:pt>
                <c:pt idx="6">
                  <c:v>4.424426017147394E-2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5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41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SUM_PGN!$L$4:$R$4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SUM_PGN!$L$11:$R$11</c:f>
              <c:numCache>
                <c:formatCode>0.0%</c:formatCode>
                <c:ptCount val="7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  <c:pt idx="3">
                  <c:v>0.14327004483342906</c:v>
                </c:pt>
                <c:pt idx="4">
                  <c:v>0.13518616659533264</c:v>
                </c:pt>
                <c:pt idx="5">
                  <c:v>0.13879974443266674</c:v>
                </c:pt>
                <c:pt idx="6">
                  <c:v>0.16298981962963888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SUM_PGN!$L$12:$R$12</c:f>
              <c:numCache>
                <c:formatCode>0.0%</c:formatCode>
                <c:ptCount val="7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  <c:pt idx="3">
                  <c:v>2.5818947680719139E-5</c:v>
                </c:pt>
                <c:pt idx="4">
                  <c:v>2.3862367073057239E-5</c:v>
                </c:pt>
                <c:pt idx="5">
                  <c:v>2.3631814609703394E-5</c:v>
                </c:pt>
                <c:pt idx="6">
                  <c:v>2.0860576496347557E-5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41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339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9111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SUM_PGN!$L$13:$R$13</c:f>
              <c:numCache>
                <c:formatCode>0.0%</c:formatCode>
                <c:ptCount val="7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  <c:pt idx="3">
                  <c:v>3.9754137897121825E-3</c:v>
                </c:pt>
                <c:pt idx="4">
                  <c:v>3.5721963508366689E-3</c:v>
                </c:pt>
                <c:pt idx="5">
                  <c:v>3.9383493220462055E-3</c:v>
                </c:pt>
                <c:pt idx="6">
                  <c:v>4.0211828928547614E-3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6174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74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321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SUM_PGN!$L$14:$R$14</c:f>
              <c:numCache>
                <c:formatCode>0.0%</c:formatCode>
                <c:ptCount val="7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  <c:pt idx="3">
                  <c:v>-1.2062142921019604E-3</c:v>
                </c:pt>
                <c:pt idx="4">
                  <c:v>-1.0898593834094508E-3</c:v>
                </c:pt>
                <c:pt idx="5">
                  <c:v>-1.0808332663765252E-3</c:v>
                </c:pt>
                <c:pt idx="6">
                  <c:v>-9.0968474760543081E-4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79771520"/>
        <c:axId val="79773056"/>
      </c:barChart>
      <c:catAx>
        <c:axId val="797715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773056"/>
        <c:crosses val="autoZero"/>
        <c:lblAlgn val="ctr"/>
        <c:lblOffset val="100"/>
      </c:catAx>
      <c:valAx>
        <c:axId val="79773056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771520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809E-2"/>
          <c:w val="0.49498368175794644"/>
          <c:h val="0.86666892361698977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SUM_PGN!$C$20:$I$20</c:f>
              <c:numCache>
                <c:formatCode>_-* #,##0\ _z_ł_-;\-* #,##0\ _z_ł_-;_-* "-"??\ _z_ł_-;_-@_-</c:formatCode>
                <c:ptCount val="7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SUM_PGN!$C$21:$I$21</c:f>
              <c:numCache>
                <c:formatCode>_-* #,##0\ _z_ł_-;\-* #,##0\ _z_ł_-;_-* "-"??\ _z_ł_-;_-@_-</c:formatCode>
                <c:ptCount val="7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ziemny zaazotowany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SUM_PGN!$C$22:$I$22</c:f>
              <c:numCache>
                <c:formatCode>_-* #,##0\ _z_ł_-;\-* #,##0\ _z_ł_-;_-* "-"??\ _z_ł_-;_-@_-</c:formatCode>
                <c:ptCount val="7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12100</c:v>
                </c:pt>
                <c:pt idx="5">
                  <c:v>11124</c:v>
                </c:pt>
                <c:pt idx="6">
                  <c:v>11274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SUM_PGN!$C$23:$I$23</c:f>
              <c:numCache>
                <c:formatCode>_-* #,##0\ _z_ł_-;\-* #,##0\ _z_ł_-;_-* "-"??\ _z_ł_-;_-@_-</c:formatCode>
                <c:ptCount val="7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>
                  <c:v>59215</c:v>
                </c:pt>
                <c:pt idx="4">
                  <c:v>64094</c:v>
                </c:pt>
                <c:pt idx="5">
                  <c:v>63567</c:v>
                </c:pt>
                <c:pt idx="6">
                  <c:v>73448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SUM_PGN!$C$24:$I$24</c:f>
              <c:numCache>
                <c:formatCode>_-* #,##0\ _z_ł_-;\-* #,##0\ _z_ł_-;_-* "-"??\ _z_ł_-;_-@_-</c:formatCode>
                <c:ptCount val="7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>
                  <c:v>9008</c:v>
                </c:pt>
                <c:pt idx="4">
                  <c:v>12367</c:v>
                </c:pt>
                <c:pt idx="5">
                  <c:v>9365</c:v>
                </c:pt>
                <c:pt idx="6">
                  <c:v>57129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SUM_PGN!$C$25:$I$25</c:f>
              <c:numCache>
                <c:formatCode>_-* #,##0\ _z_ł_-;\-* #,##0\ _z_ł_-;_-* "-"??\ _z_ł_-;_-@_-</c:formatCode>
                <c:ptCount val="7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SUM_PGN!$C$26:$I$26</c:f>
              <c:numCache>
                <c:formatCode>_-* #,##0\ _z_ł_-;\-* #,##0\ _z_ł_-;_-* "-"??\ _z_ł_-;_-@_-</c:formatCode>
                <c:ptCount val="7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SUM_PGN!$C$27:$I$27</c:f>
              <c:numCache>
                <c:formatCode>_-* #,##0\ _z_ł_-;\-* #,##0\ _z_ł_-;_-* "-"??\ _z_ł_-;_-@_-</c:formatCode>
                <c:ptCount val="7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SUM_PGN!$C$28:$I$28</c:f>
              <c:numCache>
                <c:formatCode>_-* #,##0\ _z_ł_-;\-* #,##0\ _z_ł_-;_-* "-"??\ _z_ł_-;_-@_-</c:formatCode>
                <c:ptCount val="7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SUM_PGN!$C$29:$I$29</c:f>
              <c:numCache>
                <c:formatCode>_-* #,##0\ _z_ł_-;\-* #,##0\ _z_ł_-;_-* "-"??\ _z_ł_-;_-@_-</c:formatCode>
                <c:ptCount val="7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SUM_PGN!$C$30:$I$30</c:f>
              <c:numCache>
                <c:formatCode>_-* #,##0\ _z_ł_-;\-* #,##0\ _z_ł_-;_-* "-"??\ _z_ł_-;_-@_-</c:formatCode>
                <c:ptCount val="7"/>
                <c:pt idx="0">
                  <c:v>22009</c:v>
                </c:pt>
                <c:pt idx="1">
                  <c:v>15815</c:v>
                </c:pt>
                <c:pt idx="2">
                  <c:v>11178</c:v>
                </c:pt>
                <c:pt idx="3">
                  <c:v>15331</c:v>
                </c:pt>
                <c:pt idx="4">
                  <c:v>18958</c:v>
                </c:pt>
                <c:pt idx="5">
                  <c:v>13209</c:v>
                </c:pt>
                <c:pt idx="6">
                  <c:v>9618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SUM_PGN!$C$31:$I$31</c:f>
              <c:numCache>
                <c:formatCode>_-* #,##0\ _z_ł_-;\-* #,##0\ _z_ł_-;_-* "-"??\ _z_ł_-;_-@_-</c:formatCode>
                <c:ptCount val="7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1931638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SUM_PGN!$C$32:$I$32</c:f>
              <c:numCache>
                <c:formatCode>_-* #,##0\ _z_ł_-;\-* #,##0\ _z_ł_-;_-* "-"??\ _z_ł_-;_-@_-</c:formatCode>
                <c:ptCount val="7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SUM_PGN!$C$36:$I$36</c:f>
              <c:numCache>
                <c:formatCode>_-* #,##0\ _z_ł_-;\-* #,##0\ _z_ł_-;_-* "-"??\ _z_ł_-;_-@_-</c:formatCode>
                <c:ptCount val="7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  <c:pt idx="4">
                  <c:v>7900</c:v>
                </c:pt>
                <c:pt idx="5">
                  <c:v>9758</c:v>
                </c:pt>
                <c:pt idx="6">
                  <c:v>11514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79981184"/>
        <c:axId val="80016128"/>
      </c:barChart>
      <c:catAx>
        <c:axId val="79981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016128"/>
        <c:crosses val="autoZero"/>
        <c:auto val="1"/>
        <c:lblAlgn val="ctr"/>
        <c:lblOffset val="100"/>
      </c:catAx>
      <c:valAx>
        <c:axId val="80016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8118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66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SUM_PGN!$C$5:$I$5</c:f>
              <c:numCache>
                <c:formatCode>_-* #,##0\ _z_ł_-;\-* #,##0\ _z_ł_-;_-* "-"??\ _z_ł_-;_-@_-</c:formatCode>
                <c:ptCount val="7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>
                  <c:v>1452910</c:v>
                </c:pt>
                <c:pt idx="6" formatCode="_-* #,##0.00\ _z_ł_-;\-* #,##0.00\ _z_ł_-;_-* &quot;-&quot;??\ _z_ł_-;_-@_-">
                  <c:v>1417181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C5-4C47-AE2D-7D1B369731E7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SUM_PGN!$C$6:$I$6</c:f>
              <c:numCache>
                <c:formatCode>_-* #,##0\ _z_ł_-;\-* #,##0\ _z_ł_-;_-* "-"??\ _z_ł_-;_-@_-</c:formatCode>
                <c:ptCount val="7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>
                  <c:v>1162780</c:v>
                </c:pt>
                <c:pt idx="6" formatCode="_-* #,##0.00\ _z_ł_-;\-* #,##0.00\ _z_ł_-;_-* &quot;-&quot;??\ _z_ł_-;_-@_-">
                  <c:v>1217941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C5-4C47-AE2D-7D1B369731E7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SUM_PGN!$C$7:$I$7</c:f>
              <c:numCache>
                <c:formatCode>_-* #,##0\ _z_ł_-;\-* #,##0\ _z_ł_-;_-* "-"??\ _z_ł_-;_-@_-</c:formatCode>
                <c:ptCount val="7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>
                  <c:v>23418</c:v>
                </c:pt>
                <c:pt idx="6" formatCode="_-* #,##0.00\ _z_ł_-;\-* #,##0.00\ _z_ł_-;_-* &quot;-&quot;??\ _z_ł_-;_-@_-">
                  <c:v>22534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C5-4C47-AE2D-7D1B369731E7}"/>
            </c:ext>
          </c:extLst>
        </c:ser>
        <c:ser>
          <c:idx val="3"/>
          <c:order val="3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SUM_PGN!$C$11:$I$11</c:f>
              <c:numCache>
                <c:formatCode>_-* #,##0\ _z_ł_-;\-* #,##0\ _z_ł_-;_-* "-"??\ _z_ł_-;_-@_-</c:formatCode>
                <c:ptCount val="7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  <c:pt idx="6" formatCode="_-* #,##0.00\ _z_ł_-;\-* #,##0.00\ _z_ł_-;_-* &quot;-&quot;??\ _z_ł_-;_-@_-">
                  <c:v>796956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C5-4C47-AE2D-7D1B369731E7}"/>
            </c:ext>
          </c:extLst>
        </c:ser>
        <c:ser>
          <c:idx val="4"/>
          <c:order val="4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SUM_PGN!$C$12:$I$12</c:f>
              <c:numCache>
                <c:formatCode>_-* #,##0\ _z_ł_-;\-* #,##0\ _z_ł_-;_-* "-"??\ _z_ł_-;_-@_-</c:formatCode>
                <c:ptCount val="7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 formatCode="_-* #,##0.00\ _z_ł_-;\-* #,##0.00\ _z_ł_-;_-* &quot;-&quot;??\ _z_ł_-;_-@_-">
                  <c:v>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C5-4C47-AE2D-7D1B369731E7}"/>
            </c:ext>
          </c:extLst>
        </c:ser>
        <c:marker val="1"/>
        <c:axId val="80471168"/>
        <c:axId val="80472704"/>
      </c:lineChart>
      <c:catAx>
        <c:axId val="80471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72704"/>
        <c:crosses val="autoZero"/>
        <c:auto val="1"/>
        <c:lblAlgn val="ctr"/>
        <c:lblOffset val="100"/>
      </c:catAx>
      <c:valAx>
        <c:axId val="80472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SUM_PGN!$C$8:$I$8</c:f>
              <c:numCache>
                <c:formatCode>_-* #,##0\ _z_ł_-;\-* #,##0\ _z_ł_-;_-* "-"??\ _z_ł_-;_-@_-</c:formatCode>
                <c:ptCount val="7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>
                  <c:v>1099967</c:v>
                </c:pt>
                <c:pt idx="6" formatCode="_-* #,##0.00\ _z_ł_-;\-* #,##0.00\ _z_ł_-;_-* &quot;-&quot;??\ _z_ł_-;_-@_-">
                  <c:v>1139908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A-4F20-A205-DD1DC79719F4}"/>
            </c:ext>
          </c:extLst>
        </c:ser>
        <c:ser>
          <c:idx val="1"/>
          <c:order val="1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SUM_PGN!$C$9:$I$9</c:f>
              <c:numCache>
                <c:formatCode>_-* #,##0\ _z_ł_-;\-* #,##0\ _z_ł_-;_-* "-"??\ _z_ł_-;_-@_-</c:formatCode>
                <c:ptCount val="7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>
                  <c:v>65196</c:v>
                </c:pt>
                <c:pt idx="6" formatCode="_-* #,##0.00\ _z_ł_-;\-* #,##0.00\ _z_ł_-;_-* &quot;-&quot;??\ _z_ł_-;_-@_-">
                  <c:v>63433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3A-4F20-A205-DD1DC79719F4}"/>
            </c:ext>
          </c:extLst>
        </c:ser>
        <c:ser>
          <c:idx val="2"/>
          <c:order val="2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SUM_PGN!$C$10:$I$10</c:f>
              <c:numCache>
                <c:formatCode>_-* #,##0\ _z_ł_-;\-* #,##0\ _z_ł_-;_-* "-"??\ _z_ł_-;_-@_-</c:formatCode>
                <c:ptCount val="7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 formatCode="_-* #,##0.00\ _z_ł_-;\-* #,##0.00\ _z_ł_-;_-* &quot;-&quot;??\ _z_ł_-;_-@_-">
                  <c:v>216337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3A-4F20-A205-DD1DC79719F4}"/>
            </c:ext>
          </c:extLst>
        </c:ser>
        <c:marker val="1"/>
        <c:axId val="99245056"/>
        <c:axId val="99283712"/>
      </c:lineChart>
      <c:catAx>
        <c:axId val="99245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83712"/>
        <c:crosses val="autoZero"/>
        <c:auto val="1"/>
        <c:lblAlgn val="ctr"/>
        <c:lblOffset val="100"/>
      </c:catAx>
      <c:valAx>
        <c:axId val="99283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SUM_PGN!$C$13:$I$13</c:f>
              <c:numCache>
                <c:formatCode>_-* #,##0\ _z_ł_-;\-* #,##0\ _z_ł_-;_-* "-"??\ _z_ł_-;_-@_-</c:formatCode>
                <c:ptCount val="7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  <c:pt idx="6" formatCode="_-* #,##0.00\ _z_ł_-;\-* #,##0.00\ _z_ł_-;_-* &quot;-&quot;??\ _z_ł_-;_-@_-">
                  <c:v>19662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BC-4E11-855D-2C9548FA5C9A}"/>
            </c:ext>
          </c:extLst>
        </c:ser>
        <c:marker val="1"/>
        <c:axId val="102524032"/>
        <c:axId val="102525568"/>
      </c:lineChart>
      <c:catAx>
        <c:axId val="102524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25568"/>
        <c:crosses val="autoZero"/>
        <c:auto val="1"/>
        <c:lblAlgn val="ctr"/>
        <c:lblOffset val="100"/>
      </c:catAx>
      <c:valAx>
        <c:axId val="102525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SUM_PGN!$C$4:$I$4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SUM_PGN!$C$14:$I$14</c:f>
              <c:numCache>
                <c:formatCode>_-* #,##0\ _z_ł_-;\-* #,##0\ _z_ł_-;_-* "-"??\ _z_ł_-;_-@_-</c:formatCode>
                <c:ptCount val="7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  <c:pt idx="6" formatCode="_-* #,##0.00\ _z_ł_-;\-* #,##0.00\ _z_ł_-;_-* &quot;-&quot;??\ _z_ł_-;_-@_-">
                  <c:v>-4448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B4-4D35-B96E-21DB5E8862EC}"/>
            </c:ext>
          </c:extLst>
        </c:ser>
        <c:marker val="1"/>
        <c:axId val="102550528"/>
        <c:axId val="102560512"/>
      </c:lineChart>
      <c:catAx>
        <c:axId val="102550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60512"/>
        <c:crosses val="autoZero"/>
        <c:auto val="1"/>
        <c:lblAlgn val="ctr"/>
        <c:lblOffset val="100"/>
      </c:catAx>
      <c:valAx>
        <c:axId val="102560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SUM_PGN!$C$28:$I$28</c:f>
              <c:numCache>
                <c:formatCode>_-* #,##0\ _z_ł_-;\-* #,##0\ _z_ł_-;_-* "-"??\ _z_ł_-;_-@_-</c:formatCode>
                <c:ptCount val="7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  <c:pt idx="6">
                  <c:v>140308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3-4D87-A20F-6520F5A8CFF5}"/>
            </c:ext>
          </c:extLst>
        </c:ser>
        <c:ser>
          <c:idx val="1"/>
          <c:order val="1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SUM_PGN!$C$29:$I$29</c:f>
              <c:numCache>
                <c:formatCode>_-* #,##0\ _z_ł_-;\-* #,##0\ _z_ł_-;_-* "-"??\ _z_ł_-;_-@_-</c:formatCode>
                <c:ptCount val="7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  <c:pt idx="6">
                  <c:v>176105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23-4D87-A20F-6520F5A8CFF5}"/>
            </c:ext>
          </c:extLst>
        </c:ser>
        <c:ser>
          <c:idx val="2"/>
          <c:order val="2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SUM_PGN!$C$20:$I$20</c:f>
              <c:numCache>
                <c:formatCode>_-* #,##0\ _z_ł_-;\-* #,##0\ _z_ł_-;_-* "-"??\ _z_ł_-;_-@_-</c:formatCode>
                <c:ptCount val="7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  <c:pt idx="6">
                  <c:v>400169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23-4D87-A20F-6520F5A8CFF5}"/>
            </c:ext>
          </c:extLst>
        </c:ser>
        <c:ser>
          <c:idx val="3"/>
          <c:order val="3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SUM_PGN!$C$31:$I$31</c:f>
              <c:numCache>
                <c:formatCode>_-* #,##0\ _z_ł_-;\-* #,##0\ _z_ł_-;_-* "-"??\ _z_ł_-;_-@_-</c:formatCode>
                <c:ptCount val="7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  <c:pt idx="6">
                  <c:v>1931638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23-4D87-A20F-6520F5A8CFF5}"/>
            </c:ext>
          </c:extLst>
        </c:ser>
        <c:ser>
          <c:idx val="4"/>
          <c:order val="4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SUM_PGN!$C$32:$I$32</c:f>
              <c:numCache>
                <c:formatCode>_-* #,##0\ _z_ł_-;\-* #,##0\ _z_ł_-;_-* "-"??\ _z_ł_-;_-@_-</c:formatCode>
                <c:ptCount val="7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  <c:pt idx="6">
                  <c:v>787850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823-4D87-A20F-6520F5A8CFF5}"/>
            </c:ext>
          </c:extLst>
        </c:ser>
        <c:marker val="1"/>
        <c:axId val="102619008"/>
        <c:axId val="102620544"/>
      </c:lineChart>
      <c:catAx>
        <c:axId val="102619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20544"/>
        <c:crosses val="autoZero"/>
        <c:auto val="1"/>
        <c:lblAlgn val="ctr"/>
        <c:lblOffset val="100"/>
      </c:catAx>
      <c:valAx>
        <c:axId val="102620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SUM_PGN!$C$25:$I$25</c:f>
              <c:numCache>
                <c:formatCode>_-* #,##0\ _z_ł_-;\-* #,##0\ _z_ł_-;_-* "-"??\ _z_ł_-;_-@_-</c:formatCode>
                <c:ptCount val="7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  <c:pt idx="6">
                  <c:v>534851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03-4256-9F90-BEDFDEA605C2}"/>
            </c:ext>
          </c:extLst>
        </c:ser>
        <c:ser>
          <c:idx val="1"/>
          <c:order val="1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SUM_PGN!$C$26:$I$26</c:f>
              <c:numCache>
                <c:formatCode>_-* #,##0\ _z_ł_-;\-* #,##0\ _z_ł_-;_-* "-"??\ _z_ł_-;_-@_-</c:formatCode>
                <c:ptCount val="7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  <c:pt idx="6">
                  <c:v>539365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03-4256-9F90-BEDFDEA605C2}"/>
            </c:ext>
          </c:extLst>
        </c:ser>
        <c:ser>
          <c:idx val="2"/>
          <c:order val="2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SUM_PGN!$C$19:$I$19</c:f>
              <c:numCache>
                <c:formatCode>General</c:formatCode>
                <c:ptCount val="7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SUM_PGN!$C$27:$I$27</c:f>
              <c:numCache>
                <c:formatCode>_-* #,##0\ _z_ł_-;\-* #,##0\ _z_ł_-;_-* "-"??\ _z_ł_-;_-@_-</c:formatCode>
                <c:ptCount val="7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  <c:pt idx="6">
                  <c:v>216337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03-4256-9F90-BEDFDEA605C2}"/>
            </c:ext>
          </c:extLst>
        </c:ser>
        <c:marker val="1"/>
        <c:axId val="102656256"/>
        <c:axId val="102891520"/>
      </c:lineChart>
      <c:catAx>
        <c:axId val="1026562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91520"/>
        <c:crosses val="autoZero"/>
        <c:auto val="1"/>
        <c:lblAlgn val="ctr"/>
        <c:lblOffset val="100"/>
      </c:catAx>
      <c:valAx>
        <c:axId val="102891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/>
                  <a:t>Emisja GHG [Mg CO</a:t>
                </a:r>
                <a:r>
                  <a:rPr lang="pl-PL" sz="1000" b="0" i="0" baseline="-25000"/>
                  <a:t>2</a:t>
                </a:r>
                <a:r>
                  <a:rPr lang="pl-PL" sz="1000" b="0" i="0" baseline="0"/>
                  <a:t>e]</a:t>
                </a:r>
                <a:endParaRPr lang="pl-PL" sz="1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</xdr:row>
      <xdr:rowOff>0</xdr:rowOff>
    </xdr:from>
    <xdr:to>
      <xdr:col>26</xdr:col>
      <xdr:colOff>361950</xdr:colOff>
      <xdr:row>22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</xdr:colOff>
      <xdr:row>0</xdr:row>
      <xdr:rowOff>142874</xdr:rowOff>
    </xdr:from>
    <xdr:to>
      <xdr:col>38</xdr:col>
      <xdr:colOff>552450</xdr:colOff>
      <xdr:row>21</xdr:row>
      <xdr:rowOff>169332</xdr:rowOff>
    </xdr:to>
    <xdr:graphicFrame macro="">
      <xdr:nvGraphicFramePr>
        <xdr:cNvPr id="3" name="Wykres 4">
          <a:extLst>
            <a:ext uri="{FF2B5EF4-FFF2-40B4-BE49-F238E27FC236}">
              <a16:creationId xmlns=""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24</xdr:row>
      <xdr:rowOff>9525</xdr:rowOff>
    </xdr:from>
    <xdr:to>
      <xdr:col>26</xdr:col>
      <xdr:colOff>352425</xdr:colOff>
      <xdr:row>42</xdr:row>
      <xdr:rowOff>158750</xdr:rowOff>
    </xdr:to>
    <xdr:graphicFrame macro="">
      <xdr:nvGraphicFramePr>
        <xdr:cNvPr id="4" name="Wykres 7">
          <a:extLst>
            <a:ext uri="{FF2B5EF4-FFF2-40B4-BE49-F238E27FC236}">
              <a16:creationId xmlns=""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614891</xdr:colOff>
      <xdr:row>42</xdr:row>
      <xdr:rowOff>62441</xdr:rowOff>
    </xdr:from>
    <xdr:to>
      <xdr:col>11</xdr:col>
      <xdr:colOff>508000</xdr:colOff>
      <xdr:row>56</xdr:row>
      <xdr:rowOff>138641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F14C5445-E91B-43B9-9F12-6D9B8ED2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613833</xdr:colOff>
      <xdr:row>60</xdr:row>
      <xdr:rowOff>30691</xdr:rowOff>
    </xdr:from>
    <xdr:to>
      <xdr:col>12</xdr:col>
      <xdr:colOff>31750</xdr:colOff>
      <xdr:row>74</xdr:row>
      <xdr:rowOff>106891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1731D107-521D-4FCF-8434-B07BC6C8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1206498</xdr:colOff>
      <xdr:row>75</xdr:row>
      <xdr:rowOff>168273</xdr:rowOff>
    </xdr:from>
    <xdr:to>
      <xdr:col>11</xdr:col>
      <xdr:colOff>412749</xdr:colOff>
      <xdr:row>90</xdr:row>
      <xdr:rowOff>116416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2B1C62CA-7C86-4280-851D-4E98D526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941916</xdr:colOff>
      <xdr:row>90</xdr:row>
      <xdr:rowOff>178858</xdr:rowOff>
    </xdr:from>
    <xdr:to>
      <xdr:col>12</xdr:col>
      <xdr:colOff>296332</xdr:colOff>
      <xdr:row>105</xdr:row>
      <xdr:rowOff>64558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D0A2E4CF-BC53-464B-AB54-E67B25C72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560916</xdr:colOff>
      <xdr:row>44</xdr:row>
      <xdr:rowOff>62442</xdr:rowOff>
    </xdr:from>
    <xdr:to>
      <xdr:col>25</xdr:col>
      <xdr:colOff>349250</xdr:colOff>
      <xdr:row>65</xdr:row>
      <xdr:rowOff>10583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8AAC0DCF-F100-4592-A1DA-F8436C25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370415</xdr:colOff>
      <xdr:row>65</xdr:row>
      <xdr:rowOff>94191</xdr:rowOff>
    </xdr:from>
    <xdr:to>
      <xdr:col>25</xdr:col>
      <xdr:colOff>84666</xdr:colOff>
      <xdr:row>86</xdr:row>
      <xdr:rowOff>52916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2E9CBF97-CABE-495B-8F13-6A9DBBC5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31750</xdr:colOff>
      <xdr:row>126</xdr:row>
      <xdr:rowOff>157691</xdr:rowOff>
    </xdr:from>
    <xdr:to>
      <xdr:col>11</xdr:col>
      <xdr:colOff>31750</xdr:colOff>
      <xdr:row>150</xdr:row>
      <xdr:rowOff>116417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DB3DB75A-52D2-4C46-97A6-DFF35F79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I%202018%20Wroclaw%20-%20uzupelnion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ek/Dropbox/WORK/UM%20Wroc/obliczenia/Emisje%20Wroclaw%20199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"/>
      <sheetName val="SUM_GPC"/>
      <sheetName val="BAU"/>
      <sheetName val="Rap_GCP"/>
      <sheetName val="Rap_EM"/>
      <sheetName val="SUM_SEAP"/>
      <sheetName val="SUM_PGN"/>
      <sheetName val="I. BUD_URZ"/>
      <sheetName val="I.4. i I.8 ENERG"/>
      <sheetName val="I.5. ROL_LES"/>
      <sheetName val="II. TRANS"/>
      <sheetName val="pojazdy_przeliczenie"/>
      <sheetName val="III. ODPADY"/>
      <sheetName val="IV. PRZEM"/>
      <sheetName val="V. AFOLU"/>
      <sheetName val="EnergiaEl"/>
      <sheetName val="Ciepło"/>
      <sheetName val="Gaz"/>
      <sheetName val="PAR_TRANS"/>
      <sheetName val="PAR_PALIWA"/>
      <sheetName val="PAR_GWP"/>
      <sheetName val="wskaźnik OZE"/>
      <sheetName val="II. TRANS (obliczenie wskaźnik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R5">
            <v>1417181</v>
          </cell>
        </row>
      </sheetData>
      <sheetData sheetId="8">
        <row r="39">
          <cell r="D39">
            <v>102</v>
          </cell>
        </row>
      </sheetData>
      <sheetData sheetId="9">
        <row r="6">
          <cell r="Q6">
            <v>3803</v>
          </cell>
        </row>
      </sheetData>
      <sheetData sheetId="10">
        <row r="6">
          <cell r="R6">
            <v>1139908</v>
          </cell>
        </row>
      </sheetData>
      <sheetData sheetId="11"/>
      <sheetData sheetId="12">
        <row r="8">
          <cell r="M8">
            <v>781</v>
          </cell>
        </row>
      </sheetData>
      <sheetData sheetId="13">
        <row r="8">
          <cell r="B8" t="str">
            <v>Gaz ziemny</v>
          </cell>
        </row>
      </sheetData>
      <sheetData sheetId="14">
        <row r="13">
          <cell r="M13">
            <v>1684</v>
          </cell>
        </row>
      </sheetData>
      <sheetData sheetId="15"/>
      <sheetData sheetId="16">
        <row r="61">
          <cell r="E61">
            <v>1015402.2341332409</v>
          </cell>
        </row>
      </sheetData>
      <sheetData sheetId="17"/>
      <sheetData sheetId="18"/>
      <sheetData sheetId="19">
        <row r="5">
          <cell r="B5" t="str">
            <v>Gaz ziemny</v>
          </cell>
        </row>
        <row r="6">
          <cell r="B6" t="str">
            <v>Gaz koksowniczy</v>
          </cell>
        </row>
        <row r="7">
          <cell r="B7" t="str">
            <v>Gaz ziemny zaazotowany</v>
          </cell>
        </row>
        <row r="8">
          <cell r="B8" t="str">
            <v>Gaz ciekły</v>
          </cell>
        </row>
        <row r="9">
          <cell r="B9" t="str">
            <v>Olej opałowy</v>
          </cell>
        </row>
        <row r="10">
          <cell r="B10" t="str">
            <v>Olej napędowy</v>
          </cell>
        </row>
        <row r="11">
          <cell r="B11" t="str">
            <v>Benzyna</v>
          </cell>
        </row>
        <row r="12">
          <cell r="B12" t="str">
            <v>Koks</v>
          </cell>
        </row>
        <row r="13">
          <cell r="B13" t="str">
            <v>Węgiel kamienny - energetyczny</v>
          </cell>
        </row>
        <row r="14">
          <cell r="B14" t="str">
            <v>Węgiel kamienny - inne rodzaje</v>
          </cell>
        </row>
        <row r="15">
          <cell r="B15" t="str">
            <v>Etanol</v>
          </cell>
        </row>
        <row r="16">
          <cell r="B16" t="str">
            <v>Biodiesel</v>
          </cell>
        </row>
        <row r="17">
          <cell r="B17" t="str">
            <v>Drewno</v>
          </cell>
        </row>
        <row r="18">
          <cell r="B18" t="str">
            <v>Biogaz</v>
          </cell>
        </row>
        <row r="19">
          <cell r="B19" t="str">
            <v>Odpady (MSW)</v>
          </cell>
        </row>
        <row r="21">
          <cell r="B21" t="str">
            <v>Energia elektryczna</v>
          </cell>
        </row>
        <row r="22">
          <cell r="B22" t="str">
            <v>Energia elektryczna</v>
          </cell>
        </row>
        <row r="23">
          <cell r="B23" t="str">
            <v>Ciepło sieciowe</v>
          </cell>
        </row>
      </sheetData>
      <sheetData sheetId="20">
        <row r="4">
          <cell r="B4" t="str">
            <v>CO2</v>
          </cell>
        </row>
        <row r="5">
          <cell r="B5" t="str">
            <v>CH4</v>
          </cell>
          <cell r="C5">
            <v>28</v>
          </cell>
        </row>
        <row r="6">
          <cell r="B6" t="str">
            <v>N2O</v>
          </cell>
          <cell r="C6">
            <v>265</v>
          </cell>
        </row>
        <row r="7">
          <cell r="B7" t="str">
            <v>SF6</v>
          </cell>
          <cell r="C7">
            <v>23500</v>
          </cell>
        </row>
        <row r="8">
          <cell r="B8" t="str">
            <v>CF4</v>
          </cell>
        </row>
        <row r="9">
          <cell r="B9" t="str">
            <v>NF3</v>
          </cell>
          <cell r="C9">
            <v>16100</v>
          </cell>
        </row>
        <row r="10">
          <cell r="B10" t="str">
            <v>PFC</v>
          </cell>
        </row>
        <row r="11">
          <cell r="B11" t="str">
            <v>HFC</v>
          </cell>
        </row>
      </sheetData>
      <sheetData sheetId="21">
        <row r="16">
          <cell r="D16">
            <v>827.82</v>
          </cell>
        </row>
      </sheetData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28" sqref="B28"/>
    </sheetView>
  </sheetViews>
  <sheetFormatPr defaultColWidth="9.140625" defaultRowHeight="15"/>
  <cols>
    <col min="1" max="1" width="9.140625" style="4"/>
    <col min="2" max="2" width="11.5703125" style="2" customWidth="1"/>
    <col min="3" max="3" width="9.140625" style="2"/>
    <col min="4" max="4" width="88.28515625" style="3" customWidth="1"/>
    <col min="5" max="16384" width="9.140625" style="4"/>
  </cols>
  <sheetData>
    <row r="1" spans="1:4" ht="18.75">
      <c r="A1" s="1" t="s">
        <v>0</v>
      </c>
    </row>
    <row r="3" spans="1:4">
      <c r="B3" s="5" t="s">
        <v>1</v>
      </c>
      <c r="C3" s="5" t="s">
        <v>2</v>
      </c>
      <c r="D3" s="6" t="s">
        <v>3</v>
      </c>
    </row>
    <row r="4" spans="1:4">
      <c r="B4" s="7">
        <v>42172</v>
      </c>
      <c r="C4" s="2" t="s">
        <v>4</v>
      </c>
      <c r="D4" s="8" t="s">
        <v>5</v>
      </c>
    </row>
    <row r="5" spans="1:4">
      <c r="B5" s="7">
        <v>42326</v>
      </c>
      <c r="C5" s="2" t="s">
        <v>4</v>
      </c>
      <c r="D5" s="8" t="s">
        <v>6</v>
      </c>
    </row>
    <row r="6" spans="1:4">
      <c r="B6" s="7">
        <v>42498</v>
      </c>
      <c r="C6" s="2" t="s">
        <v>4</v>
      </c>
      <c r="D6" s="8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K11"/>
  <sheetViews>
    <sheetView workbookViewId="0">
      <selection activeCell="B39" sqref="B39"/>
    </sheetView>
  </sheetViews>
  <sheetFormatPr defaultColWidth="9.140625" defaultRowHeight="15"/>
  <cols>
    <col min="2" max="2" width="47.28515625" customWidth="1"/>
    <col min="3" max="4" width="15.85546875" bestFit="1" customWidth="1"/>
    <col min="5" max="5" width="12.28515625" bestFit="1" customWidth="1"/>
    <col min="6" max="6" width="15.85546875" bestFit="1" customWidth="1"/>
  </cols>
  <sheetData>
    <row r="2" spans="2:11">
      <c r="G2" s="9"/>
      <c r="H2" s="9"/>
      <c r="I2" s="9"/>
      <c r="J2" s="9"/>
      <c r="K2" s="9"/>
    </row>
    <row r="3" spans="2:11">
      <c r="C3" s="10"/>
    </row>
    <row r="4" spans="2:11">
      <c r="C4" s="11" t="s">
        <v>8</v>
      </c>
      <c r="D4" s="12" t="s">
        <v>9</v>
      </c>
      <c r="E4" s="12" t="s">
        <v>10</v>
      </c>
      <c r="F4" s="12" t="s">
        <v>11</v>
      </c>
    </row>
    <row r="5" spans="2:11">
      <c r="B5" t="s">
        <v>12</v>
      </c>
      <c r="C5" s="13">
        <v>802552</v>
      </c>
      <c r="D5" s="14">
        <v>2655964</v>
      </c>
      <c r="E5" s="14" t="s">
        <v>13</v>
      </c>
      <c r="F5" s="15">
        <v>3458516</v>
      </c>
    </row>
    <row r="6" spans="2:11">
      <c r="B6" t="s">
        <v>14</v>
      </c>
      <c r="C6" s="16">
        <v>1356154</v>
      </c>
      <c r="D6" s="17">
        <v>63524</v>
      </c>
      <c r="E6" s="17" t="s">
        <v>15</v>
      </c>
      <c r="F6" s="18">
        <v>1419678</v>
      </c>
    </row>
    <row r="7" spans="2:11">
      <c r="B7" t="s">
        <v>16</v>
      </c>
      <c r="C7" s="16">
        <v>12801</v>
      </c>
      <c r="D7" s="17" t="s">
        <v>17</v>
      </c>
      <c r="E7" s="17">
        <v>6861</v>
      </c>
      <c r="F7" s="18">
        <v>19662</v>
      </c>
    </row>
    <row r="8" spans="2:11">
      <c r="B8" t="s">
        <v>18</v>
      </c>
      <c r="C8" s="16">
        <v>1</v>
      </c>
      <c r="D8" s="17" t="s">
        <v>17</v>
      </c>
      <c r="E8" s="17" t="s">
        <v>17</v>
      </c>
      <c r="F8" s="18">
        <v>1</v>
      </c>
    </row>
    <row r="9" spans="2:11">
      <c r="B9" t="s">
        <v>19</v>
      </c>
      <c r="C9" s="16">
        <v>-8251</v>
      </c>
      <c r="D9" s="17" t="s">
        <v>17</v>
      </c>
      <c r="E9" s="17" t="s">
        <v>17</v>
      </c>
      <c r="F9" s="18">
        <v>-8251</v>
      </c>
    </row>
    <row r="10" spans="2:11">
      <c r="B10" t="s">
        <v>11</v>
      </c>
      <c r="C10" s="19">
        <v>2163257</v>
      </c>
      <c r="D10" s="20">
        <v>2719488</v>
      </c>
      <c r="E10" s="20">
        <v>6861</v>
      </c>
      <c r="F10" s="21">
        <v>4889606</v>
      </c>
    </row>
    <row r="11" spans="2:11">
      <c r="B11" s="22" t="s">
        <v>20</v>
      </c>
      <c r="C11" s="22"/>
      <c r="D11" s="22"/>
      <c r="E11" s="22"/>
      <c r="F11" s="23">
        <v>4897856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abSelected="1" zoomScale="80" zoomScaleNormal="80" workbookViewId="0">
      <selection activeCell="S25" sqref="S25"/>
    </sheetView>
  </sheetViews>
  <sheetFormatPr defaultColWidth="9.140625" defaultRowHeight="12.75"/>
  <cols>
    <col min="1" max="1" width="9.140625" style="31"/>
    <col min="2" max="2" width="36.7109375" style="31" customWidth="1"/>
    <col min="3" max="3" width="19.28515625" style="31" customWidth="1"/>
    <col min="4" max="4" width="16.28515625" style="31" customWidth="1"/>
    <col min="5" max="5" width="13.42578125" style="31" customWidth="1"/>
    <col min="6" max="10" width="11.5703125" style="31" bestFit="1" customWidth="1"/>
    <col min="11" max="11" width="10" style="31" bestFit="1" customWidth="1"/>
    <col min="12" max="12" width="11.5703125" style="31" bestFit="1" customWidth="1"/>
    <col min="13" max="13" width="12" style="31" customWidth="1"/>
    <col min="14" max="14" width="11" style="31" customWidth="1"/>
    <col min="15" max="15" width="13.42578125" style="31" customWidth="1"/>
    <col min="16" max="16" width="12.5703125" style="31" customWidth="1"/>
    <col min="17" max="17" width="9.140625" style="31"/>
    <col min="18" max="18" width="12" style="31" customWidth="1"/>
    <col min="19" max="19" width="13" style="31" bestFit="1" customWidth="1"/>
    <col min="20" max="20" width="9.140625" style="31"/>
    <col min="21" max="21" width="9.140625" style="24"/>
    <col min="22" max="22" width="20" style="31" customWidth="1"/>
    <col min="23" max="16384" width="9.140625" style="31"/>
  </cols>
  <sheetData>
    <row r="1" spans="1:34" s="24" customFormat="1"/>
    <row r="2" spans="1:34" s="24" customFormat="1">
      <c r="B2" s="24" t="s">
        <v>21</v>
      </c>
      <c r="E2" s="24" t="s">
        <v>22</v>
      </c>
    </row>
    <row r="3" spans="1:34" ht="15" customHeight="1">
      <c r="A3" s="25"/>
      <c r="B3" s="26" t="s">
        <v>23</v>
      </c>
      <c r="C3" s="27"/>
      <c r="D3" s="28"/>
      <c r="E3" s="29">
        <v>2018</v>
      </c>
      <c r="F3" s="30"/>
      <c r="G3" s="30"/>
      <c r="H3" s="30"/>
      <c r="I3" s="30"/>
      <c r="J3" s="30"/>
      <c r="K3" s="30"/>
      <c r="L3" s="24"/>
      <c r="M3" s="24"/>
      <c r="N3" s="24"/>
      <c r="O3" s="24"/>
      <c r="P3" s="24"/>
      <c r="Q3" s="24"/>
      <c r="R3" s="24"/>
      <c r="S3" s="24"/>
      <c r="T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spans="1:34" ht="15.75" customHeight="1">
      <c r="A4" s="25"/>
      <c r="B4" s="32" t="s">
        <v>24</v>
      </c>
      <c r="C4" s="33"/>
      <c r="D4" s="33"/>
      <c r="E4" s="34">
        <v>640648</v>
      </c>
      <c r="F4" s="35"/>
      <c r="G4" s="35"/>
      <c r="H4" s="35"/>
      <c r="I4" s="36"/>
      <c r="J4" s="37"/>
      <c r="K4" s="37"/>
      <c r="L4" s="24"/>
      <c r="M4" s="24"/>
      <c r="N4" s="24"/>
      <c r="O4" s="24"/>
      <c r="P4" s="24"/>
      <c r="Q4" s="24"/>
      <c r="R4" s="24"/>
      <c r="S4" s="24"/>
      <c r="T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>
      <c r="A5" s="24"/>
      <c r="B5" s="26" t="s">
        <v>25</v>
      </c>
      <c r="C5" s="27"/>
      <c r="D5" s="30"/>
      <c r="E5" s="38" t="s">
        <v>26</v>
      </c>
      <c r="F5" s="30"/>
      <c r="G5" s="30"/>
      <c r="H5" s="30"/>
      <c r="I5" s="30"/>
      <c r="J5" s="39"/>
      <c r="K5" s="39"/>
      <c r="L5" s="24"/>
      <c r="M5" s="24"/>
      <c r="N5" s="24"/>
      <c r="O5" s="24"/>
      <c r="P5" s="24"/>
      <c r="Q5" s="24"/>
      <c r="R5" s="24"/>
      <c r="S5" s="24"/>
      <c r="T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34">
      <c r="A6" s="25"/>
      <c r="B6" s="28" t="s">
        <v>27</v>
      </c>
      <c r="C6" s="40"/>
      <c r="D6" s="41"/>
      <c r="E6" s="42" t="s">
        <v>28</v>
      </c>
      <c r="F6" s="28"/>
      <c r="G6" s="30"/>
      <c r="H6" s="30"/>
      <c r="I6" s="30"/>
      <c r="J6" s="39"/>
      <c r="K6" s="39"/>
      <c r="L6" s="24"/>
      <c r="M6" s="24"/>
      <c r="N6" s="24"/>
      <c r="O6" s="24"/>
      <c r="P6" s="24"/>
      <c r="Q6" s="24"/>
      <c r="R6" s="24"/>
      <c r="S6" s="24"/>
      <c r="T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 ht="16.5" customHeight="1">
      <c r="A7" s="24"/>
      <c r="B7" s="43"/>
      <c r="C7" s="30"/>
      <c r="D7" s="44"/>
      <c r="E7" s="44"/>
      <c r="F7" s="44"/>
      <c r="G7" s="45"/>
      <c r="H7" s="46"/>
      <c r="I7" s="30"/>
      <c r="J7" s="30"/>
      <c r="K7" s="30"/>
      <c r="L7" s="30"/>
      <c r="M7" s="30"/>
      <c r="N7" s="30"/>
      <c r="O7" s="30"/>
      <c r="P7" s="30"/>
      <c r="Q7" s="30"/>
      <c r="R7" s="30"/>
      <c r="S7" s="24"/>
      <c r="T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9.5" customHeight="1">
      <c r="A8" s="24"/>
      <c r="B8" s="47" t="s">
        <v>29</v>
      </c>
      <c r="C8" s="48"/>
      <c r="D8" s="49"/>
      <c r="E8" s="48"/>
      <c r="F8" s="49"/>
      <c r="G8" s="48"/>
      <c r="H8" s="49"/>
      <c r="I8" s="48"/>
      <c r="J8" s="49"/>
      <c r="K8" s="50"/>
      <c r="L8" s="50"/>
      <c r="M8" s="50"/>
      <c r="N8" s="50"/>
      <c r="O8" s="30"/>
      <c r="P8" s="30"/>
      <c r="Q8" s="30"/>
      <c r="R8" s="30"/>
      <c r="S8" s="24"/>
      <c r="T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16.5" customHeight="1">
      <c r="A9" s="24"/>
      <c r="B9" s="51"/>
      <c r="C9" s="51"/>
      <c r="D9" s="52"/>
      <c r="E9" s="52"/>
      <c r="F9" s="52"/>
      <c r="G9" s="52"/>
      <c r="H9" s="30"/>
      <c r="I9" s="30"/>
      <c r="J9" s="39"/>
      <c r="K9" s="39"/>
      <c r="L9" s="30"/>
      <c r="M9" s="30"/>
      <c r="N9" s="30"/>
      <c r="O9" s="30"/>
      <c r="P9" s="30"/>
      <c r="Q9" s="30"/>
      <c r="R9" s="30"/>
      <c r="S9" s="24"/>
      <c r="T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16.5" thickBot="1">
      <c r="A10" s="24"/>
      <c r="B10" s="53" t="s">
        <v>30</v>
      </c>
      <c r="C10" s="54"/>
      <c r="D10" s="54"/>
      <c r="E10" s="54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24"/>
      <c r="T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15" customHeight="1">
      <c r="A11" s="24"/>
      <c r="B11" s="260" t="s">
        <v>31</v>
      </c>
      <c r="C11" s="261"/>
      <c r="D11" s="289" t="s">
        <v>32</v>
      </c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  <c r="T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4" ht="14.25" customHeight="1">
      <c r="A12" s="24"/>
      <c r="B12" s="262"/>
      <c r="C12" s="263"/>
      <c r="D12" s="251" t="s">
        <v>33</v>
      </c>
      <c r="E12" s="251" t="s">
        <v>34</v>
      </c>
      <c r="F12" s="251" t="s">
        <v>35</v>
      </c>
      <c r="G12" s="251"/>
      <c r="H12" s="251"/>
      <c r="I12" s="251"/>
      <c r="J12" s="251"/>
      <c r="K12" s="251"/>
      <c r="L12" s="251"/>
      <c r="M12" s="251"/>
      <c r="N12" s="251" t="s">
        <v>36</v>
      </c>
      <c r="O12" s="251"/>
      <c r="P12" s="251"/>
      <c r="Q12" s="251"/>
      <c r="R12" s="251"/>
      <c r="S12" s="252" t="s">
        <v>11</v>
      </c>
      <c r="T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4" ht="26.25" thickBot="1">
      <c r="A13" s="24"/>
      <c r="B13" s="262"/>
      <c r="C13" s="263"/>
      <c r="D13" s="267"/>
      <c r="E13" s="267"/>
      <c r="F13" s="56" t="s">
        <v>37</v>
      </c>
      <c r="G13" s="56" t="s">
        <v>38</v>
      </c>
      <c r="H13" s="56" t="s">
        <v>39</v>
      </c>
      <c r="I13" s="56" t="s">
        <v>40</v>
      </c>
      <c r="J13" s="56" t="s">
        <v>41</v>
      </c>
      <c r="K13" s="56" t="s">
        <v>42</v>
      </c>
      <c r="L13" s="56" t="s">
        <v>43</v>
      </c>
      <c r="M13" s="56" t="s">
        <v>44</v>
      </c>
      <c r="N13" s="56" t="s">
        <v>45</v>
      </c>
      <c r="O13" s="56" t="s">
        <v>46</v>
      </c>
      <c r="P13" s="56" t="s">
        <v>47</v>
      </c>
      <c r="Q13" s="56" t="s">
        <v>48</v>
      </c>
      <c r="R13" s="56" t="s">
        <v>49</v>
      </c>
      <c r="S13" s="253"/>
      <c r="T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4" ht="15" customHeight="1">
      <c r="A14" s="24"/>
      <c r="B14" s="57" t="s">
        <v>50</v>
      </c>
      <c r="C14" s="58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60"/>
      <c r="T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4" ht="14.25" customHeight="1">
      <c r="A15" s="24"/>
      <c r="B15" s="61" t="s">
        <v>51</v>
      </c>
      <c r="C15" s="62"/>
      <c r="D15" s="63">
        <v>47963</v>
      </c>
      <c r="E15" s="63">
        <v>156181</v>
      </c>
      <c r="F15" s="63">
        <v>77437.226868695114</v>
      </c>
      <c r="G15" s="63">
        <v>105.52758333333333</v>
      </c>
      <c r="H15" s="63">
        <v>2413.7667444444442</v>
      </c>
      <c r="I15" s="63">
        <v>0</v>
      </c>
      <c r="J15" s="63">
        <v>0</v>
      </c>
      <c r="K15" s="63">
        <v>0</v>
      </c>
      <c r="L15" s="63">
        <v>0</v>
      </c>
      <c r="M15" s="63">
        <v>215.59916666666663</v>
      </c>
      <c r="N15" s="63">
        <v>0</v>
      </c>
      <c r="O15" s="63">
        <v>11655.855</v>
      </c>
      <c r="P15" s="63">
        <v>0</v>
      </c>
      <c r="Q15" s="63">
        <v>0</v>
      </c>
      <c r="R15" s="63">
        <v>0</v>
      </c>
      <c r="S15" s="64">
        <v>295971.97536313953</v>
      </c>
      <c r="T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4" ht="14.25" customHeight="1">
      <c r="A16" s="24"/>
      <c r="B16" s="65" t="s">
        <v>52</v>
      </c>
      <c r="C16" s="66"/>
      <c r="D16" s="63">
        <v>1078669</v>
      </c>
      <c r="E16" s="63">
        <v>515244</v>
      </c>
      <c r="F16" s="63">
        <v>351284.23047306878</v>
      </c>
      <c r="G16" s="63">
        <v>3368.5187843333333</v>
      </c>
      <c r="H16" s="63">
        <v>20173.448490927771</v>
      </c>
      <c r="I16" s="63">
        <v>0</v>
      </c>
      <c r="J16" s="63">
        <v>0</v>
      </c>
      <c r="K16" s="63">
        <v>0</v>
      </c>
      <c r="L16" s="63">
        <v>0</v>
      </c>
      <c r="M16" s="63">
        <v>9239.9313155234668</v>
      </c>
      <c r="N16" s="63">
        <v>0</v>
      </c>
      <c r="O16" s="63">
        <v>0</v>
      </c>
      <c r="P16" s="63">
        <v>359.89475555555549</v>
      </c>
      <c r="Q16" s="63">
        <v>0</v>
      </c>
      <c r="R16" s="63">
        <v>0</v>
      </c>
      <c r="S16" s="64">
        <v>1978339.0238194088</v>
      </c>
      <c r="T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4" ht="15" customHeight="1">
      <c r="A17" s="24"/>
      <c r="B17" s="65" t="s">
        <v>53</v>
      </c>
      <c r="C17" s="66"/>
      <c r="D17" s="63">
        <v>594699</v>
      </c>
      <c r="E17" s="63">
        <v>1344072</v>
      </c>
      <c r="F17" s="63">
        <v>1294793</v>
      </c>
      <c r="G17" s="63">
        <v>18875.375833333339</v>
      </c>
      <c r="H17" s="63">
        <v>2659</v>
      </c>
      <c r="I17" s="63">
        <v>0</v>
      </c>
      <c r="J17" s="63">
        <v>0</v>
      </c>
      <c r="K17" s="63">
        <v>0</v>
      </c>
      <c r="L17" s="63">
        <v>472634</v>
      </c>
      <c r="M17" s="63">
        <v>0</v>
      </c>
      <c r="N17" s="63">
        <v>0</v>
      </c>
      <c r="O17" s="63">
        <v>0</v>
      </c>
      <c r="P17" s="63">
        <v>282056.17614812247</v>
      </c>
      <c r="Q17" s="63">
        <v>6346.6200000000017</v>
      </c>
      <c r="R17" s="63">
        <v>0</v>
      </c>
      <c r="S17" s="64">
        <v>4016135.1719814562</v>
      </c>
      <c r="T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4" ht="15" customHeight="1">
      <c r="A18" s="24"/>
      <c r="B18" s="65" t="s">
        <v>54</v>
      </c>
      <c r="C18" s="66"/>
      <c r="D18" s="63">
        <v>29129</v>
      </c>
      <c r="E18" s="63">
        <v>0</v>
      </c>
      <c r="F18" s="63">
        <v>502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4">
        <v>29631</v>
      </c>
      <c r="T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4" ht="15" customHeight="1">
      <c r="A19" s="24"/>
      <c r="B19" s="282" t="s">
        <v>55</v>
      </c>
      <c r="C19" s="67" t="s">
        <v>56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4" ht="18.75" customHeight="1">
      <c r="A20" s="24"/>
      <c r="B20" s="283"/>
      <c r="C20" s="69" t="s">
        <v>57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4" ht="18.75" customHeight="1">
      <c r="A21" s="24"/>
      <c r="B21" s="284"/>
      <c r="C21" s="70" t="s">
        <v>11</v>
      </c>
      <c r="D21" s="71">
        <v>675325</v>
      </c>
      <c r="E21" s="71">
        <v>68763.611111111109</v>
      </c>
      <c r="F21" s="71">
        <v>315333.63505562837</v>
      </c>
      <c r="G21" s="71">
        <v>1092</v>
      </c>
      <c r="H21" s="71">
        <v>180767</v>
      </c>
      <c r="I21" s="71">
        <v>0</v>
      </c>
      <c r="J21" s="71">
        <v>0</v>
      </c>
      <c r="K21" s="71">
        <v>0</v>
      </c>
      <c r="L21" s="71">
        <v>0</v>
      </c>
      <c r="M21" s="71">
        <v>402492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2">
        <v>1643773.2461667396</v>
      </c>
      <c r="T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4" ht="15" customHeight="1" thickBot="1">
      <c r="A22" s="24"/>
      <c r="B22" s="73" t="s">
        <v>58</v>
      </c>
      <c r="C22" s="74"/>
      <c r="D22" s="75">
        <v>2425785</v>
      </c>
      <c r="E22" s="75">
        <v>2084260.611111111</v>
      </c>
      <c r="F22" s="75">
        <v>2039350.0923973923</v>
      </c>
      <c r="G22" s="75">
        <v>23441.422201000005</v>
      </c>
      <c r="H22" s="75">
        <v>206013.21523537222</v>
      </c>
      <c r="I22" s="75">
        <v>0</v>
      </c>
      <c r="J22" s="75">
        <v>0</v>
      </c>
      <c r="K22" s="75">
        <v>0</v>
      </c>
      <c r="L22" s="75">
        <v>472634</v>
      </c>
      <c r="M22" s="75">
        <v>411947.53048219014</v>
      </c>
      <c r="N22" s="75">
        <v>0</v>
      </c>
      <c r="O22" s="75">
        <v>11655.855</v>
      </c>
      <c r="P22" s="75">
        <v>282416.07090367802</v>
      </c>
      <c r="Q22" s="75">
        <v>6346.6200000000017</v>
      </c>
      <c r="R22" s="75">
        <v>0</v>
      </c>
      <c r="S22" s="76">
        <v>7963850.4173307437</v>
      </c>
      <c r="T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4" ht="15" customHeight="1">
      <c r="A23" s="24"/>
      <c r="B23" s="77" t="s">
        <v>59</v>
      </c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80"/>
      <c r="T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4" ht="15" customHeight="1">
      <c r="A24" s="24"/>
      <c r="B24" s="65" t="s">
        <v>60</v>
      </c>
      <c r="C24" s="81"/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9.740222916666666E-3</v>
      </c>
      <c r="J24" s="63">
        <v>17.611999999999998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82">
        <v>17.621740222916664</v>
      </c>
      <c r="T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4" ht="15" customHeight="1">
      <c r="A25" s="24"/>
      <c r="B25" s="65" t="s">
        <v>61</v>
      </c>
      <c r="C25" s="81"/>
      <c r="D25" s="63">
        <v>63681</v>
      </c>
      <c r="E25" s="63">
        <v>0</v>
      </c>
      <c r="F25" s="63">
        <v>0</v>
      </c>
      <c r="G25" s="63">
        <v>0</v>
      </c>
      <c r="H25" s="63">
        <v>0</v>
      </c>
      <c r="I25" s="63">
        <v>103207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82">
        <v>166888</v>
      </c>
      <c r="T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4" ht="15" customHeight="1">
      <c r="A26" s="24"/>
      <c r="B26" s="65" t="s">
        <v>62</v>
      </c>
      <c r="C26" s="81"/>
      <c r="D26" s="63">
        <v>18809</v>
      </c>
      <c r="E26" s="63">
        <v>0</v>
      </c>
      <c r="F26" s="63">
        <v>1547</v>
      </c>
      <c r="G26" s="63">
        <v>303024</v>
      </c>
      <c r="H26" s="63">
        <v>0</v>
      </c>
      <c r="I26" s="63">
        <v>1905258</v>
      </c>
      <c r="J26" s="63">
        <v>2175976</v>
      </c>
      <c r="K26" s="63">
        <v>0</v>
      </c>
      <c r="L26" s="63">
        <v>0</v>
      </c>
      <c r="M26" s="63">
        <v>0</v>
      </c>
      <c r="N26" s="63">
        <v>8.1319137777777772</v>
      </c>
      <c r="O26" s="63">
        <v>15.869520000000001</v>
      </c>
      <c r="P26" s="63">
        <v>0</v>
      </c>
      <c r="Q26" s="63">
        <v>0</v>
      </c>
      <c r="R26" s="63">
        <v>0</v>
      </c>
      <c r="S26" s="82">
        <v>4404638.0014337776</v>
      </c>
      <c r="T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4" ht="15" customHeight="1" thickBot="1">
      <c r="A27" s="24"/>
      <c r="B27" s="285" t="s">
        <v>63</v>
      </c>
      <c r="C27" s="286"/>
      <c r="D27" s="75">
        <v>82490</v>
      </c>
      <c r="E27" s="75">
        <v>0</v>
      </c>
      <c r="F27" s="75">
        <v>1547</v>
      </c>
      <c r="G27" s="75">
        <v>303024</v>
      </c>
      <c r="H27" s="75">
        <v>0</v>
      </c>
      <c r="I27" s="75">
        <v>2008465.0097402229</v>
      </c>
      <c r="J27" s="75">
        <v>2175993.6120000002</v>
      </c>
      <c r="K27" s="75">
        <v>0</v>
      </c>
      <c r="L27" s="75">
        <v>0</v>
      </c>
      <c r="M27" s="75">
        <v>0</v>
      </c>
      <c r="N27" s="75">
        <v>8.1319137777777772</v>
      </c>
      <c r="O27" s="75">
        <v>15.869520000000001</v>
      </c>
      <c r="P27" s="75">
        <v>0</v>
      </c>
      <c r="Q27" s="75">
        <v>0</v>
      </c>
      <c r="R27" s="75">
        <v>0</v>
      </c>
      <c r="S27" s="76">
        <v>4571543.6231740005</v>
      </c>
      <c r="T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4">
      <c r="A28" s="24"/>
      <c r="B28" s="83" t="s">
        <v>64</v>
      </c>
      <c r="C28" s="7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84"/>
      <c r="T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4" ht="15" customHeight="1">
      <c r="A29" s="24"/>
      <c r="B29" s="65" t="s">
        <v>65</v>
      </c>
      <c r="C29" s="81"/>
      <c r="D29" s="85">
        <v>0</v>
      </c>
      <c r="E29" s="85">
        <v>0</v>
      </c>
      <c r="F29" s="85">
        <v>4568.1766666666663</v>
      </c>
      <c r="G29" s="85">
        <v>0</v>
      </c>
      <c r="H29" s="85">
        <v>0</v>
      </c>
      <c r="I29" s="85">
        <v>10886</v>
      </c>
      <c r="J29" s="85">
        <v>0</v>
      </c>
      <c r="K29" s="85">
        <v>0</v>
      </c>
      <c r="L29" s="85">
        <v>0</v>
      </c>
      <c r="M29" s="85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82">
        <v>15454.176666666666</v>
      </c>
      <c r="T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4" ht="15.75" customHeight="1" thickBot="1">
      <c r="A30" s="24"/>
      <c r="B30" s="287" t="s">
        <v>66</v>
      </c>
      <c r="C30" s="288"/>
      <c r="D30" s="86">
        <v>2508275</v>
      </c>
      <c r="E30" s="86">
        <v>2084260.611111111</v>
      </c>
      <c r="F30" s="86">
        <v>2045465.269064059</v>
      </c>
      <c r="G30" s="86">
        <v>326465.42220099998</v>
      </c>
      <c r="H30" s="86">
        <v>206013.21523537222</v>
      </c>
      <c r="I30" s="86">
        <v>2019351.0097402229</v>
      </c>
      <c r="J30" s="86">
        <v>2175993.6120000002</v>
      </c>
      <c r="K30" s="86">
        <v>0</v>
      </c>
      <c r="L30" s="86">
        <v>472634</v>
      </c>
      <c r="M30" s="86">
        <v>411947.53048219014</v>
      </c>
      <c r="N30" s="86">
        <v>8.1319137777777772</v>
      </c>
      <c r="O30" s="86">
        <v>11671.72452</v>
      </c>
      <c r="P30" s="86">
        <v>282416.07090367802</v>
      </c>
      <c r="Q30" s="86">
        <v>6346.6200000000017</v>
      </c>
      <c r="R30" s="86">
        <v>0</v>
      </c>
      <c r="S30" s="86">
        <v>12550848.21717141</v>
      </c>
      <c r="T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87" t="s">
        <v>67</v>
      </c>
      <c r="S31" s="88">
        <f>SUM(N30:R30)/S30</f>
        <v>2.3938027306107178E-2</v>
      </c>
      <c r="T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 spans="1:34" ht="15.75" hidden="1">
      <c r="A32" s="24"/>
      <c r="B32" s="89" t="s">
        <v>68</v>
      </c>
      <c r="C32" s="90"/>
      <c r="D32" s="90"/>
      <c r="E32" s="27"/>
      <c r="F32" s="27"/>
      <c r="G32" s="27"/>
      <c r="H32" s="27"/>
      <c r="I32" s="27"/>
      <c r="J32" s="27"/>
      <c r="K32" s="24"/>
      <c r="L32" s="24"/>
      <c r="M32" s="24"/>
      <c r="N32" s="24"/>
      <c r="O32" s="24"/>
      <c r="P32" s="24"/>
      <c r="Q32" s="24"/>
      <c r="R32" s="24"/>
      <c r="S32" s="24"/>
      <c r="T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 spans="1:34" ht="55.5" hidden="1" customHeight="1">
      <c r="A33" s="24"/>
      <c r="B33" s="91" t="s">
        <v>69</v>
      </c>
      <c r="C33" s="92" t="s">
        <v>70</v>
      </c>
      <c r="D33" s="92" t="s">
        <v>71</v>
      </c>
      <c r="E33" s="93" t="s">
        <v>72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V33" s="24"/>
      <c r="W33" s="24"/>
      <c r="X33" s="24"/>
      <c r="Y33" s="24"/>
      <c r="Z33" s="24"/>
      <c r="AA33" s="24"/>
      <c r="AB33" s="24"/>
      <c r="AC33" s="24"/>
    </row>
    <row r="34" spans="1:34" hidden="1">
      <c r="A34" s="24"/>
      <c r="B34" s="94" t="s">
        <v>73</v>
      </c>
      <c r="C34" s="95"/>
      <c r="D34" s="96"/>
      <c r="E34" s="97">
        <f>C34*D34</f>
        <v>0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V34" s="24"/>
      <c r="W34" s="24"/>
      <c r="X34" s="24"/>
      <c r="Y34" s="24"/>
      <c r="Z34" s="24"/>
      <c r="AA34" s="24"/>
      <c r="AB34" s="24"/>
      <c r="AC34" s="24"/>
    </row>
    <row r="35" spans="1:34" ht="15" hidden="1" customHeight="1">
      <c r="A35" s="24"/>
      <c r="B35" s="94" t="s">
        <v>74</v>
      </c>
      <c r="C35" s="95"/>
      <c r="D35" s="96"/>
      <c r="E35" s="97">
        <f>C35*D35</f>
        <v>0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A35" s="24"/>
      <c r="AB35" s="24"/>
      <c r="AC35" s="24"/>
    </row>
    <row r="36" spans="1:34" ht="15" hidden="1" customHeight="1">
      <c r="A36" s="24"/>
      <c r="B36" s="94" t="s">
        <v>75</v>
      </c>
      <c r="C36" s="95"/>
      <c r="D36" s="96"/>
      <c r="E36" s="97">
        <f>C36*D36</f>
        <v>0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A36" s="24"/>
      <c r="AB36" s="24"/>
      <c r="AC36" s="24"/>
    </row>
    <row r="37" spans="1:34" ht="15" hidden="1" customHeight="1">
      <c r="A37" s="24"/>
      <c r="B37" s="94" t="s">
        <v>76</v>
      </c>
      <c r="C37" s="95"/>
      <c r="D37" s="96"/>
      <c r="E37" s="97">
        <f>C37*D37</f>
        <v>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V37" s="24"/>
      <c r="W37" s="24"/>
      <c r="X37" s="24"/>
      <c r="Y37" s="24"/>
      <c r="Z37" s="24"/>
      <c r="AA37" s="24"/>
      <c r="AB37" s="24"/>
      <c r="AC37" s="24"/>
    </row>
    <row r="38" spans="1:34" ht="13.5" hidden="1" thickBot="1">
      <c r="A38" s="24"/>
      <c r="B38" s="98" t="s">
        <v>66</v>
      </c>
      <c r="C38" s="99">
        <f>SUM(C34:C37)</f>
        <v>0</v>
      </c>
      <c r="D38" s="100"/>
      <c r="E38" s="101">
        <f>SUM(E34:E37)</f>
        <v>0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V38" s="24"/>
      <c r="W38" s="24"/>
      <c r="X38" s="24"/>
      <c r="Y38" s="24"/>
      <c r="Z38" s="24"/>
      <c r="AA38" s="24"/>
      <c r="AB38" s="24"/>
      <c r="AC38" s="24"/>
    </row>
    <row r="39" spans="1:34" hidden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1:34" ht="15.75" hidden="1">
      <c r="A40" s="24"/>
      <c r="B40" s="89" t="s">
        <v>77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 spans="1:34" ht="14.25" hidden="1" customHeight="1">
      <c r="A41" s="24"/>
      <c r="B41" s="255" t="s">
        <v>78</v>
      </c>
      <c r="C41" s="271" t="s">
        <v>79</v>
      </c>
      <c r="D41" s="272"/>
      <c r="E41" s="275" t="s">
        <v>80</v>
      </c>
      <c r="F41" s="265"/>
      <c r="G41" s="265"/>
      <c r="H41" s="265"/>
      <c r="I41" s="265"/>
      <c r="J41" s="265"/>
      <c r="K41" s="265"/>
      <c r="L41" s="265"/>
      <c r="M41" s="265"/>
      <c r="N41" s="276"/>
      <c r="O41" s="271" t="s">
        <v>72</v>
      </c>
      <c r="P41" s="272"/>
      <c r="S41" s="24"/>
      <c r="T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spans="1:34" ht="14.25" hidden="1" customHeight="1">
      <c r="A42" s="24"/>
      <c r="B42" s="256"/>
      <c r="C42" s="273"/>
      <c r="D42" s="274"/>
      <c r="E42" s="277" t="s">
        <v>35</v>
      </c>
      <c r="F42" s="278"/>
      <c r="G42" s="278"/>
      <c r="H42" s="278"/>
      <c r="I42" s="279"/>
      <c r="J42" s="280" t="s">
        <v>81</v>
      </c>
      <c r="K42" s="280" t="s">
        <v>45</v>
      </c>
      <c r="L42" s="280" t="s">
        <v>47</v>
      </c>
      <c r="M42" s="280" t="s">
        <v>82</v>
      </c>
      <c r="N42" s="280" t="s">
        <v>83</v>
      </c>
      <c r="O42" s="273"/>
      <c r="P42" s="274"/>
      <c r="Q42" s="24"/>
      <c r="R42" s="24"/>
      <c r="S42" s="24"/>
      <c r="T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4" ht="38.25" hidden="1" customHeight="1">
      <c r="A43" s="24"/>
      <c r="B43" s="256"/>
      <c r="C43" s="102" t="s">
        <v>11</v>
      </c>
      <c r="D43" s="102" t="s">
        <v>84</v>
      </c>
      <c r="E43" s="102" t="s">
        <v>37</v>
      </c>
      <c r="F43" s="102" t="s">
        <v>38</v>
      </c>
      <c r="G43" s="102" t="s">
        <v>39</v>
      </c>
      <c r="H43" s="102" t="s">
        <v>42</v>
      </c>
      <c r="I43" s="102" t="s">
        <v>43</v>
      </c>
      <c r="J43" s="281"/>
      <c r="K43" s="281"/>
      <c r="L43" s="281"/>
      <c r="M43" s="281"/>
      <c r="N43" s="281"/>
      <c r="O43" s="102" t="s">
        <v>85</v>
      </c>
      <c r="P43" s="102" t="s">
        <v>86</v>
      </c>
      <c r="Q43" s="24"/>
      <c r="R43" s="24"/>
      <c r="S43" s="24"/>
      <c r="T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34" hidden="1">
      <c r="A44" s="24"/>
      <c r="B44" s="103" t="s">
        <v>87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24"/>
      <c r="R44" s="24"/>
      <c r="S44" s="24"/>
      <c r="T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4" hidden="1">
      <c r="A45" s="24"/>
      <c r="B45" s="103" t="s">
        <v>83</v>
      </c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24"/>
      <c r="R45" s="24"/>
      <c r="S45" s="24"/>
      <c r="T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spans="1:34" ht="13.5" hidden="1" thickBot="1">
      <c r="A46" s="24"/>
      <c r="B46" s="98" t="s">
        <v>11</v>
      </c>
      <c r="C46" s="99">
        <f>SUM(C44:C45)</f>
        <v>0</v>
      </c>
      <c r="D46" s="99">
        <f t="shared" ref="D46:P46" si="0">SUM(D44:D45)</f>
        <v>0</v>
      </c>
      <c r="E46" s="99">
        <f t="shared" si="0"/>
        <v>0</v>
      </c>
      <c r="F46" s="99">
        <f t="shared" si="0"/>
        <v>0</v>
      </c>
      <c r="G46" s="99">
        <f t="shared" si="0"/>
        <v>0</v>
      </c>
      <c r="H46" s="99">
        <f t="shared" si="0"/>
        <v>0</v>
      </c>
      <c r="I46" s="99">
        <f t="shared" si="0"/>
        <v>0</v>
      </c>
      <c r="J46" s="99">
        <f t="shared" si="0"/>
        <v>0</v>
      </c>
      <c r="K46" s="99">
        <f t="shared" si="0"/>
        <v>0</v>
      </c>
      <c r="L46" s="99">
        <f t="shared" si="0"/>
        <v>0</v>
      </c>
      <c r="M46" s="99">
        <f t="shared" si="0"/>
        <v>0</v>
      </c>
      <c r="N46" s="99">
        <f t="shared" si="0"/>
        <v>0</v>
      </c>
      <c r="O46" s="99">
        <f t="shared" si="0"/>
        <v>0</v>
      </c>
      <c r="P46" s="99">
        <f t="shared" si="0"/>
        <v>0</v>
      </c>
      <c r="Q46" s="24"/>
      <c r="R46" s="24"/>
      <c r="S46" s="24"/>
      <c r="T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4" hidden="1">
      <c r="A47" s="24"/>
      <c r="B47" s="30"/>
      <c r="C47" s="30"/>
      <c r="D47" s="10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4"/>
      <c r="T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34" ht="15.75" hidden="1">
      <c r="A48" s="24"/>
      <c r="B48" s="89" t="s">
        <v>88</v>
      </c>
      <c r="C48" s="30"/>
      <c r="D48" s="10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4"/>
      <c r="T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1:34" ht="14.25" hidden="1" customHeight="1">
      <c r="A49" s="24"/>
      <c r="B49" s="268" t="s">
        <v>89</v>
      </c>
      <c r="C49" s="271" t="s">
        <v>90</v>
      </c>
      <c r="D49" s="272"/>
      <c r="E49" s="275" t="s">
        <v>80</v>
      </c>
      <c r="F49" s="265"/>
      <c r="G49" s="265"/>
      <c r="H49" s="265"/>
      <c r="I49" s="265"/>
      <c r="J49" s="265"/>
      <c r="K49" s="265"/>
      <c r="L49" s="265"/>
      <c r="M49" s="265"/>
      <c r="N49" s="276"/>
      <c r="O49" s="271" t="s">
        <v>72</v>
      </c>
      <c r="P49" s="272"/>
      <c r="Q49" s="24"/>
      <c r="R49" s="24"/>
      <c r="S49" s="24"/>
      <c r="T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spans="1:34" ht="14.25" hidden="1" customHeight="1">
      <c r="A50" s="24"/>
      <c r="B50" s="269"/>
      <c r="C50" s="273"/>
      <c r="D50" s="274"/>
      <c r="E50" s="277" t="s">
        <v>35</v>
      </c>
      <c r="F50" s="278"/>
      <c r="G50" s="278"/>
      <c r="H50" s="278"/>
      <c r="I50" s="279"/>
      <c r="J50" s="280" t="s">
        <v>81</v>
      </c>
      <c r="K50" s="280" t="s">
        <v>45</v>
      </c>
      <c r="L50" s="280" t="s">
        <v>47</v>
      </c>
      <c r="M50" s="280" t="s">
        <v>82</v>
      </c>
      <c r="N50" s="280" t="s">
        <v>83</v>
      </c>
      <c r="O50" s="273"/>
      <c r="P50" s="274"/>
      <c r="Q50" s="24"/>
      <c r="R50" s="24"/>
      <c r="S50" s="24"/>
      <c r="T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1:34" ht="35.25" hidden="1" customHeight="1">
      <c r="A51" s="24"/>
      <c r="B51" s="270"/>
      <c r="C51" s="102" t="s">
        <v>11</v>
      </c>
      <c r="D51" s="102" t="s">
        <v>84</v>
      </c>
      <c r="E51" s="102" t="s">
        <v>37</v>
      </c>
      <c r="F51" s="102" t="s">
        <v>38</v>
      </c>
      <c r="G51" s="102" t="s">
        <v>39</v>
      </c>
      <c r="H51" s="102" t="s">
        <v>42</v>
      </c>
      <c r="I51" s="102" t="s">
        <v>43</v>
      </c>
      <c r="J51" s="281"/>
      <c r="K51" s="281"/>
      <c r="L51" s="281"/>
      <c r="M51" s="281"/>
      <c r="N51" s="281"/>
      <c r="O51" s="102" t="s">
        <v>85</v>
      </c>
      <c r="P51" s="102" t="s">
        <v>86</v>
      </c>
      <c r="Q51" s="24"/>
      <c r="R51" s="24"/>
      <c r="S51" s="24"/>
      <c r="T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1:34" hidden="1">
      <c r="B52" s="103" t="s">
        <v>87</v>
      </c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6"/>
      <c r="Q52" s="24"/>
      <c r="R52" s="24"/>
      <c r="S52" s="24"/>
      <c r="T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spans="1:34" hidden="1">
      <c r="A53" s="24"/>
      <c r="B53" s="103" t="s">
        <v>91</v>
      </c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6"/>
      <c r="Q53" s="24"/>
      <c r="R53" s="24"/>
      <c r="S53" s="24"/>
      <c r="T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spans="1:34" hidden="1">
      <c r="A54" s="24"/>
      <c r="B54" s="103" t="s">
        <v>83</v>
      </c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6"/>
      <c r="Q54" s="24"/>
      <c r="R54" s="24"/>
      <c r="S54" s="24"/>
      <c r="T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1:34" ht="13.5" hidden="1" thickBot="1">
      <c r="A55" s="24"/>
      <c r="B55" s="98" t="s">
        <v>11</v>
      </c>
      <c r="C55" s="99">
        <v>0</v>
      </c>
      <c r="D55" s="99">
        <v>0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99">
        <v>0</v>
      </c>
      <c r="Q55" s="24"/>
      <c r="R55" s="24"/>
      <c r="S55" s="24"/>
      <c r="T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spans="1:34" hidden="1">
      <c r="A56" s="24"/>
      <c r="B56" s="30"/>
      <c r="C56" s="30"/>
      <c r="D56" s="105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4"/>
      <c r="T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 spans="1:34" ht="16.5" thickBot="1">
      <c r="A57" s="24"/>
      <c r="B57" s="89" t="s">
        <v>25</v>
      </c>
      <c r="C57" s="107"/>
      <c r="D57" s="107"/>
      <c r="E57" s="10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4"/>
      <c r="T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1:34" ht="15" customHeight="1">
      <c r="A58" s="24"/>
      <c r="B58" s="255" t="s">
        <v>92</v>
      </c>
      <c r="C58" s="257" t="s">
        <v>33</v>
      </c>
      <c r="D58" s="257"/>
      <c r="E58" s="257" t="s">
        <v>34</v>
      </c>
      <c r="F58" s="257" t="s">
        <v>35</v>
      </c>
      <c r="G58" s="257"/>
      <c r="H58" s="257"/>
      <c r="I58" s="257"/>
      <c r="J58" s="257"/>
      <c r="K58" s="257"/>
      <c r="L58" s="257"/>
      <c r="M58" s="257"/>
      <c r="N58" s="257" t="s">
        <v>36</v>
      </c>
      <c r="O58" s="257"/>
      <c r="P58" s="257"/>
      <c r="Q58" s="257"/>
      <c r="R58" s="259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 spans="1:34" ht="30" customHeight="1">
      <c r="A59" s="24"/>
      <c r="B59" s="256"/>
      <c r="C59" s="102" t="s">
        <v>93</v>
      </c>
      <c r="D59" s="102" t="s">
        <v>94</v>
      </c>
      <c r="E59" s="258"/>
      <c r="F59" s="102" t="s">
        <v>37</v>
      </c>
      <c r="G59" s="102" t="s">
        <v>38</v>
      </c>
      <c r="H59" s="102" t="s">
        <v>39</v>
      </c>
      <c r="I59" s="102" t="s">
        <v>95</v>
      </c>
      <c r="J59" s="102" t="s">
        <v>41</v>
      </c>
      <c r="K59" s="102" t="s">
        <v>42</v>
      </c>
      <c r="L59" s="102" t="s">
        <v>43</v>
      </c>
      <c r="M59" s="102" t="s">
        <v>44</v>
      </c>
      <c r="N59" s="102" t="s">
        <v>46</v>
      </c>
      <c r="O59" s="102" t="s">
        <v>45</v>
      </c>
      <c r="P59" s="102" t="s">
        <v>47</v>
      </c>
      <c r="Q59" s="102" t="s">
        <v>48</v>
      </c>
      <c r="R59" s="108" t="s">
        <v>49</v>
      </c>
      <c r="S59" s="24"/>
      <c r="T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 spans="1:34" ht="14.25">
      <c r="A60" s="24"/>
      <c r="B60" s="109" t="s">
        <v>96</v>
      </c>
      <c r="C60" s="110">
        <v>0.76500000000000001</v>
      </c>
      <c r="D60" s="111" t="s">
        <v>97</v>
      </c>
      <c r="E60" s="110">
        <v>0.378</v>
      </c>
      <c r="F60" s="110">
        <v>0.20095199999999999</v>
      </c>
      <c r="G60" s="110">
        <v>0.22478400000000001</v>
      </c>
      <c r="H60" s="110">
        <v>0.27572400000000002</v>
      </c>
      <c r="I60" s="110">
        <v>0.263988</v>
      </c>
      <c r="J60" s="110">
        <v>0.24699599999999999</v>
      </c>
      <c r="K60" s="110">
        <v>0</v>
      </c>
      <c r="L60" s="110">
        <v>0.341028</v>
      </c>
      <c r="M60" s="110">
        <v>0.338256</v>
      </c>
      <c r="N60" s="111">
        <v>0</v>
      </c>
      <c r="O60" s="111">
        <v>0</v>
      </c>
      <c r="P60" s="111">
        <v>0</v>
      </c>
      <c r="Q60" s="111">
        <v>0</v>
      </c>
      <c r="R60" s="111">
        <v>0</v>
      </c>
      <c r="S60" s="24"/>
      <c r="T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spans="1:34" ht="14.25">
      <c r="A61" s="24"/>
      <c r="B61" s="109" t="s">
        <v>98</v>
      </c>
      <c r="C61" s="112">
        <v>1.2E-5</v>
      </c>
      <c r="D61" s="111" t="s">
        <v>97</v>
      </c>
      <c r="E61" s="111">
        <v>0</v>
      </c>
      <c r="F61" s="113">
        <v>3.5999999999999998E-6</v>
      </c>
      <c r="G61" s="113">
        <v>3.5999999999999998E-6</v>
      </c>
      <c r="H61" s="112">
        <v>3.6000000000000001E-5</v>
      </c>
      <c r="I61" s="112">
        <v>1.08E-5</v>
      </c>
      <c r="J61" s="112">
        <v>1.08E-5</v>
      </c>
      <c r="K61" s="112">
        <v>0</v>
      </c>
      <c r="L61" s="112">
        <v>1.08E-3</v>
      </c>
      <c r="M61" s="112">
        <v>3.6000000000000001E-5</v>
      </c>
      <c r="N61" s="111">
        <v>0</v>
      </c>
      <c r="O61" s="111">
        <v>0</v>
      </c>
      <c r="P61" s="112">
        <v>1.08E-3</v>
      </c>
      <c r="Q61" s="111">
        <v>0</v>
      </c>
      <c r="R61" s="111">
        <v>0</v>
      </c>
      <c r="S61" s="24"/>
      <c r="T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 spans="1:34" ht="14.25">
      <c r="A62" s="24"/>
      <c r="B62" s="109" t="s">
        <v>99</v>
      </c>
      <c r="C62" s="112">
        <v>1.7999999999999997E-5</v>
      </c>
      <c r="D62" s="111" t="s">
        <v>97</v>
      </c>
      <c r="E62" s="111">
        <v>0</v>
      </c>
      <c r="F62" s="114">
        <v>3.5999999999999999E-7</v>
      </c>
      <c r="G62" s="114">
        <v>3.5999999999999999E-7</v>
      </c>
      <c r="H62" s="113">
        <v>2.1600000000000001E-6</v>
      </c>
      <c r="I62" s="113">
        <v>2.1600000000000001E-6</v>
      </c>
      <c r="J62" s="113">
        <v>2.1600000000000001E-6</v>
      </c>
      <c r="K62" s="112">
        <v>0</v>
      </c>
      <c r="L62" s="113">
        <v>5.04E-6</v>
      </c>
      <c r="M62" s="113">
        <v>5.04E-6</v>
      </c>
      <c r="N62" s="111">
        <v>0</v>
      </c>
      <c r="O62" s="111">
        <v>0</v>
      </c>
      <c r="P62" s="113">
        <v>1.4399999999999999E-5</v>
      </c>
      <c r="Q62" s="111">
        <v>0</v>
      </c>
      <c r="R62" s="111">
        <v>0</v>
      </c>
      <c r="S62" s="24"/>
      <c r="T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 spans="1:34" ht="14.25">
      <c r="A63" s="24"/>
      <c r="B63" s="109" t="s">
        <v>100</v>
      </c>
      <c r="C63" s="111">
        <v>28</v>
      </c>
      <c r="D63" s="111">
        <v>28</v>
      </c>
      <c r="E63" s="111">
        <v>28</v>
      </c>
      <c r="F63" s="111">
        <v>28</v>
      </c>
      <c r="G63" s="111">
        <v>28</v>
      </c>
      <c r="H63" s="111">
        <v>28</v>
      </c>
      <c r="I63" s="111">
        <v>28</v>
      </c>
      <c r="J63" s="111">
        <v>28</v>
      </c>
      <c r="K63" s="111">
        <v>28</v>
      </c>
      <c r="L63" s="111">
        <v>28</v>
      </c>
      <c r="M63" s="111">
        <v>28</v>
      </c>
      <c r="N63" s="111">
        <v>28</v>
      </c>
      <c r="O63" s="111">
        <v>28</v>
      </c>
      <c r="P63" s="111">
        <v>28</v>
      </c>
      <c r="Q63" s="111">
        <v>28</v>
      </c>
      <c r="R63" s="111">
        <v>28</v>
      </c>
      <c r="S63" s="24"/>
      <c r="T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 spans="1:34" ht="15" thickBot="1">
      <c r="A64" s="24"/>
      <c r="B64" s="115" t="s">
        <v>101</v>
      </c>
      <c r="C64" s="116">
        <v>265</v>
      </c>
      <c r="D64" s="116">
        <v>265</v>
      </c>
      <c r="E64" s="116">
        <v>265</v>
      </c>
      <c r="F64" s="116">
        <v>265</v>
      </c>
      <c r="G64" s="116">
        <v>265</v>
      </c>
      <c r="H64" s="116">
        <v>265</v>
      </c>
      <c r="I64" s="116">
        <v>265</v>
      </c>
      <c r="J64" s="116">
        <v>265</v>
      </c>
      <c r="K64" s="116">
        <v>265</v>
      </c>
      <c r="L64" s="116">
        <v>265</v>
      </c>
      <c r="M64" s="116">
        <v>265</v>
      </c>
      <c r="N64" s="116">
        <v>265</v>
      </c>
      <c r="O64" s="116">
        <v>265</v>
      </c>
      <c r="P64" s="116">
        <v>265</v>
      </c>
      <c r="Q64" s="116">
        <v>265</v>
      </c>
      <c r="R64" s="116">
        <v>265</v>
      </c>
      <c r="S64" s="24"/>
      <c r="T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 spans="1:34">
      <c r="A65" s="24"/>
      <c r="B65" s="30"/>
      <c r="C65" s="30"/>
      <c r="D65" s="105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4"/>
      <c r="T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 spans="1:34" ht="16.5" thickBot="1">
      <c r="A66" s="24"/>
      <c r="B66" s="89" t="s">
        <v>102</v>
      </c>
      <c r="C66" s="107"/>
      <c r="D66" s="107"/>
      <c r="E66" s="107"/>
      <c r="F66" s="10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4"/>
      <c r="T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1:34" ht="25.5" customHeight="1">
      <c r="A67" s="24"/>
      <c r="B67" s="117" t="s">
        <v>103</v>
      </c>
      <c r="C67" s="118" t="s">
        <v>104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4"/>
      <c r="Q67" s="24"/>
      <c r="R67" s="24"/>
      <c r="S67" s="24"/>
      <c r="T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spans="1:34" ht="15" customHeight="1">
      <c r="A68" s="24"/>
      <c r="B68" s="103" t="s">
        <v>16</v>
      </c>
      <c r="C68" s="119">
        <v>7409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spans="1:34" ht="15" customHeight="1">
      <c r="A69" s="24"/>
      <c r="B69" s="103" t="s">
        <v>105</v>
      </c>
      <c r="C69" s="120">
        <v>12253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4"/>
      <c r="Q69" s="24"/>
      <c r="R69" s="24"/>
      <c r="S69" s="24"/>
      <c r="T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4" ht="15" customHeight="1" thickBot="1">
      <c r="A70" s="24"/>
      <c r="B70" s="121" t="s">
        <v>83</v>
      </c>
      <c r="C70" s="122">
        <v>-8251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4"/>
      <c r="Q70" s="24"/>
      <c r="R70" s="24"/>
      <c r="S70" s="24"/>
      <c r="T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spans="1:34">
      <c r="A71" s="24"/>
      <c r="B71" s="30"/>
      <c r="C71" s="30"/>
      <c r="D71" s="105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4"/>
      <c r="T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1:34" ht="16.5" thickBot="1">
      <c r="A72" s="24"/>
      <c r="B72" s="123" t="s">
        <v>106</v>
      </c>
      <c r="C72" s="124"/>
      <c r="D72" s="124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4"/>
      <c r="T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1:34" ht="14.25" customHeight="1">
      <c r="A73" s="125"/>
      <c r="B73" s="260" t="s">
        <v>31</v>
      </c>
      <c r="C73" s="261"/>
      <c r="D73" s="264" t="s">
        <v>107</v>
      </c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6"/>
      <c r="T73" s="125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1:34" ht="14.25" customHeight="1">
      <c r="A74" s="125"/>
      <c r="B74" s="262"/>
      <c r="C74" s="263"/>
      <c r="D74" s="251" t="s">
        <v>33</v>
      </c>
      <c r="E74" s="251" t="s">
        <v>34</v>
      </c>
      <c r="F74" s="251" t="s">
        <v>35</v>
      </c>
      <c r="G74" s="251"/>
      <c r="H74" s="251"/>
      <c r="I74" s="251"/>
      <c r="J74" s="251"/>
      <c r="K74" s="251"/>
      <c r="L74" s="251"/>
      <c r="M74" s="251"/>
      <c r="N74" s="251" t="s">
        <v>36</v>
      </c>
      <c r="O74" s="251"/>
      <c r="P74" s="251"/>
      <c r="Q74" s="251"/>
      <c r="R74" s="251"/>
      <c r="S74" s="252" t="s">
        <v>11</v>
      </c>
      <c r="T74" s="125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1:34" ht="26.25" thickBot="1">
      <c r="A75" s="125"/>
      <c r="B75" s="262"/>
      <c r="C75" s="263"/>
      <c r="D75" s="267"/>
      <c r="E75" s="267"/>
      <c r="F75" s="56" t="s">
        <v>37</v>
      </c>
      <c r="G75" s="56" t="s">
        <v>38</v>
      </c>
      <c r="H75" s="56" t="s">
        <v>39</v>
      </c>
      <c r="I75" s="56" t="s">
        <v>40</v>
      </c>
      <c r="J75" s="56" t="s">
        <v>41</v>
      </c>
      <c r="K75" s="56" t="s">
        <v>42</v>
      </c>
      <c r="L75" s="56" t="s">
        <v>43</v>
      </c>
      <c r="M75" s="56" t="s">
        <v>44</v>
      </c>
      <c r="N75" s="56" t="s">
        <v>45</v>
      </c>
      <c r="O75" s="56" t="s">
        <v>46</v>
      </c>
      <c r="P75" s="56" t="s">
        <v>47</v>
      </c>
      <c r="Q75" s="56" t="s">
        <v>48</v>
      </c>
      <c r="R75" s="56" t="s">
        <v>49</v>
      </c>
      <c r="S75" s="253"/>
      <c r="T75" s="125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1:34" ht="14.25" customHeight="1">
      <c r="A76" s="24"/>
      <c r="B76" s="126" t="s">
        <v>50</v>
      </c>
      <c r="C76" s="127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9"/>
      <c r="T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1:34" ht="14.25" customHeight="1">
      <c r="A77" s="24"/>
      <c r="B77" s="130" t="s">
        <v>51</v>
      </c>
      <c r="C77" s="131"/>
      <c r="D77" s="132">
        <v>36937</v>
      </c>
      <c r="E77" s="132">
        <v>59036</v>
      </c>
      <c r="F77" s="132">
        <v>15576</v>
      </c>
      <c r="G77" s="132">
        <v>24</v>
      </c>
      <c r="H77" s="132">
        <v>670</v>
      </c>
      <c r="I77" s="132">
        <v>0</v>
      </c>
      <c r="J77" s="132">
        <v>0</v>
      </c>
      <c r="K77" s="132">
        <v>0</v>
      </c>
      <c r="L77" s="132">
        <v>0</v>
      </c>
      <c r="M77" s="132">
        <v>73</v>
      </c>
      <c r="N77" s="132">
        <v>0</v>
      </c>
      <c r="O77" s="132">
        <v>0</v>
      </c>
      <c r="P77" s="132">
        <v>0</v>
      </c>
      <c r="Q77" s="132">
        <v>0</v>
      </c>
      <c r="R77" s="132">
        <v>0</v>
      </c>
      <c r="S77" s="133">
        <v>112316</v>
      </c>
      <c r="T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1:34" ht="14.25" customHeight="1">
      <c r="A78" s="24"/>
      <c r="B78" s="134" t="s">
        <v>52</v>
      </c>
      <c r="C78" s="135"/>
      <c r="D78" s="132">
        <v>830690</v>
      </c>
      <c r="E78" s="132">
        <v>194762</v>
      </c>
      <c r="F78" s="132">
        <v>70660</v>
      </c>
      <c r="G78" s="132">
        <v>758</v>
      </c>
      <c r="H78" s="132">
        <v>5594</v>
      </c>
      <c r="I78" s="132">
        <v>0</v>
      </c>
      <c r="J78" s="132">
        <v>0</v>
      </c>
      <c r="K78" s="132">
        <v>0</v>
      </c>
      <c r="L78" s="132">
        <v>0</v>
      </c>
      <c r="M78" s="132">
        <v>3147</v>
      </c>
      <c r="N78" s="132">
        <v>0</v>
      </c>
      <c r="O78" s="132">
        <v>0</v>
      </c>
      <c r="P78" s="132">
        <v>12</v>
      </c>
      <c r="Q78" s="132">
        <v>0</v>
      </c>
      <c r="R78" s="132">
        <v>0</v>
      </c>
      <c r="S78" s="133">
        <v>1105623</v>
      </c>
      <c r="T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 spans="1:34" ht="14.25" customHeight="1">
      <c r="A79" s="24"/>
      <c r="B79" s="134" t="s">
        <v>53</v>
      </c>
      <c r="C79" s="135"/>
      <c r="D79" s="132">
        <v>457982</v>
      </c>
      <c r="E79" s="132">
        <v>508059</v>
      </c>
      <c r="F79" s="132">
        <v>260445</v>
      </c>
      <c r="G79" s="132">
        <v>4247</v>
      </c>
      <c r="H79" s="132">
        <v>737</v>
      </c>
      <c r="I79" s="132">
        <v>0</v>
      </c>
      <c r="J79" s="132">
        <v>0</v>
      </c>
      <c r="K79" s="132">
        <v>0</v>
      </c>
      <c r="L79" s="132">
        <v>176105</v>
      </c>
      <c r="M79" s="132">
        <v>0</v>
      </c>
      <c r="N79" s="132">
        <v>0</v>
      </c>
      <c r="O79" s="132">
        <v>0</v>
      </c>
      <c r="P79" s="132">
        <v>9606</v>
      </c>
      <c r="Q79" s="132">
        <v>0</v>
      </c>
      <c r="R79" s="132">
        <v>0</v>
      </c>
      <c r="S79" s="133">
        <v>1417181</v>
      </c>
      <c r="T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 spans="1:34" ht="14.25" customHeight="1">
      <c r="A80" s="24"/>
      <c r="B80" s="134" t="s">
        <v>54</v>
      </c>
      <c r="C80" s="135"/>
      <c r="D80" s="132">
        <v>22433</v>
      </c>
      <c r="E80" s="132">
        <v>0</v>
      </c>
      <c r="F80" s="132">
        <v>101</v>
      </c>
      <c r="G80" s="132">
        <v>0</v>
      </c>
      <c r="H80" s="132">
        <v>0</v>
      </c>
      <c r="I80" s="132">
        <v>0</v>
      </c>
      <c r="J80" s="132">
        <v>0</v>
      </c>
      <c r="K80" s="132">
        <v>0</v>
      </c>
      <c r="L80" s="132">
        <v>0</v>
      </c>
      <c r="M80" s="132">
        <v>0</v>
      </c>
      <c r="N80" s="132">
        <v>0</v>
      </c>
      <c r="O80" s="132">
        <v>0</v>
      </c>
      <c r="P80" s="132">
        <v>0</v>
      </c>
      <c r="Q80" s="132">
        <v>0</v>
      </c>
      <c r="R80" s="132">
        <v>0</v>
      </c>
      <c r="S80" s="133">
        <v>22534</v>
      </c>
      <c r="T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1:34" ht="14.25" customHeight="1">
      <c r="A81" s="24"/>
      <c r="B81" s="254" t="s">
        <v>55</v>
      </c>
      <c r="C81" s="136" t="s">
        <v>56</v>
      </c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 spans="1:34" ht="14.25" customHeight="1">
      <c r="A82" s="24"/>
      <c r="B82" s="254"/>
      <c r="C82" s="136" t="s">
        <v>57</v>
      </c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1:34">
      <c r="A83" s="24"/>
      <c r="B83" s="254"/>
      <c r="C83" s="70" t="s">
        <v>11</v>
      </c>
      <c r="D83" s="132">
        <v>520072</v>
      </c>
      <c r="E83" s="132">
        <v>25993</v>
      </c>
      <c r="F83" s="132">
        <v>63429</v>
      </c>
      <c r="G83" s="132">
        <v>245</v>
      </c>
      <c r="H83" s="132">
        <v>50128</v>
      </c>
      <c r="I83" s="132">
        <v>0</v>
      </c>
      <c r="J83" s="132">
        <v>0</v>
      </c>
      <c r="K83" s="132">
        <v>0</v>
      </c>
      <c r="L83" s="132">
        <v>0</v>
      </c>
      <c r="M83" s="132">
        <v>137088</v>
      </c>
      <c r="N83" s="132">
        <v>0</v>
      </c>
      <c r="O83" s="132">
        <v>0</v>
      </c>
      <c r="P83" s="132">
        <v>0</v>
      </c>
      <c r="Q83" s="132">
        <v>0</v>
      </c>
      <c r="R83" s="132">
        <v>0</v>
      </c>
      <c r="S83" s="138">
        <v>796955</v>
      </c>
      <c r="T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1:34">
      <c r="A84" s="24"/>
      <c r="B84" s="139" t="s">
        <v>108</v>
      </c>
      <c r="C84" s="140"/>
      <c r="D84" s="141">
        <v>1868114</v>
      </c>
      <c r="E84" s="141">
        <v>787850</v>
      </c>
      <c r="F84" s="141">
        <v>410211</v>
      </c>
      <c r="G84" s="141">
        <v>5274</v>
      </c>
      <c r="H84" s="141">
        <v>57129</v>
      </c>
      <c r="I84" s="141">
        <v>0</v>
      </c>
      <c r="J84" s="141">
        <v>0</v>
      </c>
      <c r="K84" s="141">
        <v>0</v>
      </c>
      <c r="L84" s="141">
        <v>176105</v>
      </c>
      <c r="M84" s="141">
        <v>140308</v>
      </c>
      <c r="N84" s="141">
        <v>0</v>
      </c>
      <c r="O84" s="141">
        <v>0</v>
      </c>
      <c r="P84" s="141">
        <v>9618</v>
      </c>
      <c r="Q84" s="141">
        <v>0</v>
      </c>
      <c r="R84" s="141">
        <v>0</v>
      </c>
      <c r="S84" s="133">
        <v>3454609</v>
      </c>
      <c r="T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 spans="1:34" ht="14.25" customHeight="1">
      <c r="A85" s="24"/>
      <c r="B85" s="142" t="s">
        <v>59</v>
      </c>
      <c r="C85" s="127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4"/>
      <c r="T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1:34" ht="14.25" customHeight="1">
      <c r="A86" s="24"/>
      <c r="B86" s="134" t="s">
        <v>60</v>
      </c>
      <c r="C86" s="145"/>
      <c r="D86" s="132">
        <v>0</v>
      </c>
      <c r="E86" s="132">
        <v>0</v>
      </c>
      <c r="F86" s="132">
        <v>0</v>
      </c>
      <c r="G86" s="132">
        <v>0</v>
      </c>
      <c r="H86" s="132">
        <v>0</v>
      </c>
      <c r="I86" s="132">
        <v>0</v>
      </c>
      <c r="J86" s="132">
        <v>4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v>0</v>
      </c>
      <c r="Q86" s="132">
        <v>0</v>
      </c>
      <c r="R86" s="132">
        <v>0</v>
      </c>
      <c r="S86" s="133">
        <v>4</v>
      </c>
      <c r="T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 spans="1:34" ht="14.25" customHeight="1">
      <c r="A87" s="24"/>
      <c r="B87" s="134" t="s">
        <v>61</v>
      </c>
      <c r="C87" s="145"/>
      <c r="D87" s="132">
        <v>49041</v>
      </c>
      <c r="E87" s="132">
        <v>0</v>
      </c>
      <c r="F87" s="132">
        <v>0</v>
      </c>
      <c r="G87" s="132">
        <v>0</v>
      </c>
      <c r="H87" s="132">
        <v>0</v>
      </c>
      <c r="I87" s="132">
        <v>27335</v>
      </c>
      <c r="J87" s="132">
        <v>0</v>
      </c>
      <c r="K87" s="132">
        <v>0</v>
      </c>
      <c r="L87" s="132">
        <v>0</v>
      </c>
      <c r="M87" s="132">
        <v>0</v>
      </c>
      <c r="N87" s="132">
        <v>0</v>
      </c>
      <c r="O87" s="132">
        <v>0</v>
      </c>
      <c r="P87" s="132">
        <v>0</v>
      </c>
      <c r="Q87" s="132">
        <v>0</v>
      </c>
      <c r="R87" s="132">
        <v>0</v>
      </c>
      <c r="S87" s="133">
        <v>76376</v>
      </c>
      <c r="T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 spans="1:34" ht="14.25" customHeight="1">
      <c r="A88" s="24"/>
      <c r="B88" s="134" t="s">
        <v>62</v>
      </c>
      <c r="C88" s="145"/>
      <c r="D88" s="132">
        <v>14485</v>
      </c>
      <c r="E88" s="132">
        <v>0</v>
      </c>
      <c r="F88" s="132">
        <v>311</v>
      </c>
      <c r="G88" s="132">
        <v>68174</v>
      </c>
      <c r="H88" s="132">
        <v>0</v>
      </c>
      <c r="I88" s="132">
        <v>504632</v>
      </c>
      <c r="J88" s="132">
        <v>539361</v>
      </c>
      <c r="K88" s="132">
        <v>0</v>
      </c>
      <c r="L88" s="132">
        <v>0</v>
      </c>
      <c r="M88" s="132">
        <v>0</v>
      </c>
      <c r="N88" s="132">
        <v>0</v>
      </c>
      <c r="O88" s="132">
        <v>0</v>
      </c>
      <c r="P88" s="132">
        <v>0</v>
      </c>
      <c r="Q88" s="132">
        <v>0</v>
      </c>
      <c r="R88" s="132">
        <v>0</v>
      </c>
      <c r="S88" s="133">
        <v>1126963</v>
      </c>
      <c r="T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 spans="1:34">
      <c r="A89" s="24"/>
      <c r="B89" s="139" t="s">
        <v>108</v>
      </c>
      <c r="C89" s="140"/>
      <c r="D89" s="141">
        <v>63526</v>
      </c>
      <c r="E89" s="141">
        <v>0</v>
      </c>
      <c r="F89" s="141">
        <v>311</v>
      </c>
      <c r="G89" s="141">
        <v>68174</v>
      </c>
      <c r="H89" s="141">
        <v>0</v>
      </c>
      <c r="I89" s="141">
        <v>531967</v>
      </c>
      <c r="J89" s="141">
        <v>539365</v>
      </c>
      <c r="K89" s="141">
        <v>0</v>
      </c>
      <c r="L89" s="141">
        <v>0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1">
        <v>0</v>
      </c>
      <c r="S89" s="133">
        <v>1203343</v>
      </c>
      <c r="T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 spans="1:34">
      <c r="A90" s="24"/>
      <c r="B90" s="142" t="s">
        <v>109</v>
      </c>
      <c r="C90" s="127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4"/>
      <c r="T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 spans="1:34" ht="14.25" customHeight="1">
      <c r="A91" s="24"/>
      <c r="B91" s="134" t="s">
        <v>65</v>
      </c>
      <c r="C91" s="145"/>
      <c r="D91" s="132">
        <v>0</v>
      </c>
      <c r="E91" s="132">
        <v>0</v>
      </c>
      <c r="F91" s="132">
        <v>919</v>
      </c>
      <c r="G91" s="132">
        <v>0</v>
      </c>
      <c r="H91" s="132">
        <v>0</v>
      </c>
      <c r="I91" s="132">
        <v>2884</v>
      </c>
      <c r="J91" s="132">
        <v>0</v>
      </c>
      <c r="K91" s="132">
        <v>0</v>
      </c>
      <c r="L91" s="132">
        <v>0</v>
      </c>
      <c r="M91" s="132">
        <v>0</v>
      </c>
      <c r="N91" s="132">
        <v>0</v>
      </c>
      <c r="O91" s="132">
        <v>0</v>
      </c>
      <c r="P91" s="132">
        <v>0</v>
      </c>
      <c r="Q91" s="132">
        <v>0</v>
      </c>
      <c r="R91" s="132">
        <v>0</v>
      </c>
      <c r="S91" s="133">
        <v>3803</v>
      </c>
      <c r="T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 spans="1:34">
      <c r="A92" s="24"/>
      <c r="B92" s="126" t="s">
        <v>110</v>
      </c>
      <c r="C92" s="146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4"/>
      <c r="T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 spans="1:34">
      <c r="A93" s="24"/>
      <c r="B93" s="147" t="s">
        <v>16</v>
      </c>
      <c r="C93" s="148"/>
      <c r="D93" s="149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1"/>
      <c r="S93" s="133">
        <v>7409</v>
      </c>
      <c r="T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 spans="1:34">
      <c r="A94" s="24"/>
      <c r="B94" s="147" t="s">
        <v>105</v>
      </c>
      <c r="C94" s="148"/>
      <c r="D94" s="152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4"/>
      <c r="S94" s="133">
        <v>12253</v>
      </c>
      <c r="T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 spans="1:34" ht="14.25" customHeight="1">
      <c r="A95" s="24"/>
      <c r="B95" s="147" t="s">
        <v>83</v>
      </c>
      <c r="C95" s="155"/>
      <c r="D95" s="156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8"/>
      <c r="S95" s="133">
        <v>-8250</v>
      </c>
      <c r="T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 spans="1:34" ht="13.5" thickBot="1">
      <c r="A96" s="24"/>
      <c r="B96" s="159" t="s">
        <v>66</v>
      </c>
      <c r="C96" s="160"/>
      <c r="D96" s="161">
        <v>1931640</v>
      </c>
      <c r="E96" s="161">
        <v>787850</v>
      </c>
      <c r="F96" s="161">
        <v>411441</v>
      </c>
      <c r="G96" s="161">
        <v>73448</v>
      </c>
      <c r="H96" s="161">
        <v>57129</v>
      </c>
      <c r="I96" s="161">
        <v>534851</v>
      </c>
      <c r="J96" s="161">
        <v>539365</v>
      </c>
      <c r="K96" s="161">
        <v>0</v>
      </c>
      <c r="L96" s="161">
        <v>176105</v>
      </c>
      <c r="M96" s="161">
        <v>140308</v>
      </c>
      <c r="N96" s="161">
        <v>0</v>
      </c>
      <c r="O96" s="161">
        <v>0</v>
      </c>
      <c r="P96" s="161">
        <v>9618</v>
      </c>
      <c r="Q96" s="161">
        <v>0</v>
      </c>
      <c r="R96" s="161">
        <v>0</v>
      </c>
      <c r="S96" s="162">
        <v>4673167</v>
      </c>
      <c r="T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 spans="1:34" s="24" customFormat="1">
      <c r="B97" s="30"/>
      <c r="C97" s="30"/>
      <c r="D97" s="163"/>
      <c r="E97" s="164"/>
      <c r="F97" s="164"/>
      <c r="G97" s="164"/>
      <c r="H97" s="164"/>
      <c r="I97" s="164"/>
      <c r="J97" s="164"/>
      <c r="K97" s="27"/>
      <c r="L97" s="164"/>
      <c r="M97" s="164"/>
      <c r="N97" s="27"/>
      <c r="O97" s="27"/>
      <c r="P97" s="27"/>
      <c r="Q97" s="27"/>
      <c r="R97" s="27"/>
      <c r="S97" s="165"/>
    </row>
    <row r="98" spans="1:34" s="24" customFormat="1">
      <c r="B98" s="166" t="s">
        <v>111</v>
      </c>
      <c r="S98" s="167"/>
    </row>
    <row r="99" spans="1:34" s="24" customFormat="1">
      <c r="B99" s="166" t="s">
        <v>112</v>
      </c>
      <c r="D99" s="166">
        <f>SUM_PGN!I10</f>
        <v>216337</v>
      </c>
      <c r="E99" s="166" t="s">
        <v>28</v>
      </c>
    </row>
    <row r="100" spans="1:34" s="24" customFormat="1">
      <c r="B100" s="166" t="s">
        <v>113</v>
      </c>
      <c r="D100" s="168">
        <f>SUM_PGN!I12</f>
        <v>102</v>
      </c>
      <c r="E100" s="168" t="s">
        <v>28</v>
      </c>
    </row>
    <row r="101" spans="1:34" s="24" customFormat="1">
      <c r="B101" s="169" t="s">
        <v>114</v>
      </c>
      <c r="D101" s="169">
        <f>SUM(D99:D100)</f>
        <v>216439</v>
      </c>
      <c r="E101" s="166" t="s">
        <v>28</v>
      </c>
    </row>
    <row r="102" spans="1:34" s="24" customFormat="1">
      <c r="D102" s="165"/>
    </row>
    <row r="103" spans="1:34" s="24" customFormat="1"/>
    <row r="104" spans="1:34" s="24" customFormat="1"/>
    <row r="105" spans="1:34" s="24" customFormat="1"/>
    <row r="106" spans="1:34" s="24" customFormat="1"/>
    <row r="107" spans="1:34" s="24" customFormat="1"/>
    <row r="108" spans="1:34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 spans="1:34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 spans="1:34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 spans="1:34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 spans="1:34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 spans="1:3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 spans="1:34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 spans="1:34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 spans="1:34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 spans="1:34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 spans="1:34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 spans="1:34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 spans="1:34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 spans="1:34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 spans="1:34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 spans="1:3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 spans="1:34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 spans="1:34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 spans="1:34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 spans="1:34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 spans="1:34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 spans="1:34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 spans="1:34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 spans="1:34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 spans="1:34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 spans="1: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 spans="1:34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 spans="1:34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 spans="1:34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 spans="1:34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 spans="1:34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 spans="1:34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 spans="1:34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 spans="1:34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 spans="1:34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 spans="1:3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 spans="1:34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 spans="1:34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 spans="1:34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 spans="1:34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spans="1:34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spans="1:34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spans="1:34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spans="1:34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 spans="1:34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 spans="1:3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spans="1:34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spans="1:34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 spans="1:34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spans="1:34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spans="1:34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spans="1:34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spans="1:34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spans="1:34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 spans="1:34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spans="1:3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spans="1:34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spans="1:34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spans="1:34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spans="1:34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spans="1:34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spans="1:34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spans="1:34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spans="1:34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spans="1:34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 spans="1:3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spans="1:34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 spans="1:34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 spans="1:34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 spans="1:34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 spans="1:34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 spans="1:34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 spans="1:34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 spans="1:34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 spans="1:34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 spans="1:3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 spans="1:34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 spans="1:34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 spans="1:34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spans="1:34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 spans="1:34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spans="1:34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 spans="1:34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 spans="1:34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 spans="1:34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 spans="1:3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 spans="1:34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 spans="1:34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 spans="1:34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 spans="1:34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 spans="1:34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 spans="1:34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 spans="1:34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 spans="1:34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 spans="1:34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 spans="1:3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 spans="1:34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 spans="1:34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 spans="1:34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 spans="1:34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 spans="1:34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 spans="1:34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 spans="1:34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 spans="1:34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 spans="1:34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 spans="1:3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 spans="1:34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 spans="1:34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 spans="1:34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 spans="1:34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 spans="1:34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 spans="1:34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 spans="1:34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 spans="1:34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 spans="1:34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 spans="1:3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 spans="1:34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 spans="1:34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 spans="1:34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 spans="1:34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 spans="1:34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 spans="1:34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 spans="1:34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 spans="1:34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 spans="1:34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 spans="1: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 spans="1:34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 spans="1:34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 spans="1:34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 spans="1:34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</sheetData>
  <mergeCells count="43">
    <mergeCell ref="B11:C13"/>
    <mergeCell ref="D11:S11"/>
    <mergeCell ref="D12:D13"/>
    <mergeCell ref="E12:E13"/>
    <mergeCell ref="F12:M12"/>
    <mergeCell ref="N12:R12"/>
    <mergeCell ref="S12:S13"/>
    <mergeCell ref="B19:B21"/>
    <mergeCell ref="B27:C27"/>
    <mergeCell ref="B30:C30"/>
    <mergeCell ref="B41:B43"/>
    <mergeCell ref="C41:D42"/>
    <mergeCell ref="O41:P42"/>
    <mergeCell ref="E42:I42"/>
    <mergeCell ref="J42:J43"/>
    <mergeCell ref="K42:K43"/>
    <mergeCell ref="L42:L43"/>
    <mergeCell ref="M42:M43"/>
    <mergeCell ref="N42:N43"/>
    <mergeCell ref="E41:N41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N74:R74"/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BB125"/>
  <sheetViews>
    <sheetView zoomScale="90" zoomScaleNormal="90" workbookViewId="0">
      <selection activeCell="E167" sqref="E167"/>
    </sheetView>
  </sheetViews>
  <sheetFormatPr defaultRowHeight="15"/>
  <cols>
    <col min="1" max="1" width="9.28515625" style="4" bestFit="1" customWidth="1"/>
    <col min="2" max="2" width="30.85546875" customWidth="1"/>
    <col min="3" max="3" width="15.7109375" bestFit="1" customWidth="1"/>
    <col min="4" max="8" width="12.85546875" customWidth="1"/>
    <col min="9" max="9" width="15.7109375" bestFit="1" customWidth="1"/>
    <col min="10" max="10" width="10.85546875" customWidth="1"/>
    <col min="11" max="11" width="9.7109375" customWidth="1"/>
    <col min="12" max="12" width="9.28515625" bestFit="1" customWidth="1"/>
    <col min="13" max="17" width="9.28515625" customWidth="1"/>
    <col min="18" max="18" width="9.28515625" bestFit="1" customWidth="1"/>
    <col min="19" max="20" width="14.85546875" style="4" bestFit="1" customWidth="1"/>
    <col min="21" max="21" width="12.140625" style="4" bestFit="1" customWidth="1"/>
    <col min="22" max="54" width="9.140625" style="4"/>
  </cols>
  <sheetData>
    <row r="1" spans="2:18" s="4" customFormat="1"/>
    <row r="2" spans="2:18" s="4" customFormat="1" ht="15.75" thickBot="1"/>
    <row r="3" spans="2:18" ht="15.75" thickBot="1">
      <c r="B3" s="293" t="s">
        <v>115</v>
      </c>
      <c r="C3" s="295" t="s">
        <v>116</v>
      </c>
      <c r="D3" s="296"/>
      <c r="E3" s="296"/>
      <c r="F3" s="296"/>
      <c r="G3" s="296"/>
      <c r="H3" s="296"/>
      <c r="I3" s="296"/>
      <c r="J3" s="293" t="s">
        <v>117</v>
      </c>
      <c r="K3" s="293" t="s">
        <v>118</v>
      </c>
      <c r="L3" s="295" t="s">
        <v>119</v>
      </c>
      <c r="M3" s="296"/>
      <c r="N3" s="296"/>
      <c r="O3" s="296"/>
      <c r="P3" s="296"/>
      <c r="Q3" s="296"/>
      <c r="R3" s="299"/>
    </row>
    <row r="4" spans="2:18" ht="15.75" customHeight="1">
      <c r="B4" s="294"/>
      <c r="C4" s="170">
        <v>1990</v>
      </c>
      <c r="D4" s="170">
        <v>2013</v>
      </c>
      <c r="E4" s="170">
        <v>2014</v>
      </c>
      <c r="F4" s="170">
        <v>2015</v>
      </c>
      <c r="G4" s="170">
        <v>2016</v>
      </c>
      <c r="H4" s="170">
        <v>2017</v>
      </c>
      <c r="I4" s="170">
        <v>2018</v>
      </c>
      <c r="J4" s="294"/>
      <c r="K4" s="294"/>
      <c r="L4" s="170">
        <v>1990</v>
      </c>
      <c r="M4" s="170">
        <v>2013</v>
      </c>
      <c r="N4" s="170">
        <v>2014</v>
      </c>
      <c r="O4" s="170">
        <v>2015</v>
      </c>
      <c r="P4" s="170">
        <v>2016</v>
      </c>
      <c r="Q4" s="170">
        <v>2017</v>
      </c>
      <c r="R4" s="170">
        <v>2018</v>
      </c>
    </row>
    <row r="5" spans="2:18">
      <c r="B5" s="171" t="s">
        <v>53</v>
      </c>
      <c r="C5" s="172">
        <v>1777035</v>
      </c>
      <c r="D5" s="173">
        <v>1555853</v>
      </c>
      <c r="E5" s="173">
        <v>1316260</v>
      </c>
      <c r="F5" s="173">
        <v>1335603</v>
      </c>
      <c r="G5" s="173">
        <v>1499768</v>
      </c>
      <c r="H5" s="173">
        <v>1452910</v>
      </c>
      <c r="I5" s="174">
        <v>1417181</v>
      </c>
      <c r="J5" s="175">
        <v>-0.20250248306870711</v>
      </c>
      <c r="K5" s="176">
        <v>-2.4591337384972212E-2</v>
      </c>
      <c r="L5" s="177">
        <v>0.36838253814093824</v>
      </c>
      <c r="M5" s="177">
        <v>0.35754094299532718</v>
      </c>
      <c r="N5" s="177">
        <v>0.31628852503135829</v>
      </c>
      <c r="O5" s="177">
        <v>0.31348967253828658</v>
      </c>
      <c r="P5" s="178">
        <v>0.32534558673113556</v>
      </c>
      <c r="Q5" s="178">
        <v>0.31213545240531054</v>
      </c>
      <c r="R5" s="179">
        <v>0.28983541823206205</v>
      </c>
    </row>
    <row r="6" spans="2:18">
      <c r="B6" s="171" t="s">
        <v>120</v>
      </c>
      <c r="C6" s="172">
        <v>583207</v>
      </c>
      <c r="D6" s="173">
        <v>1114007</v>
      </c>
      <c r="E6" s="173">
        <v>1027686</v>
      </c>
      <c r="F6" s="173">
        <v>1054596</v>
      </c>
      <c r="G6" s="173">
        <v>1145131</v>
      </c>
      <c r="H6" s="173">
        <v>1162780</v>
      </c>
      <c r="I6" s="174">
        <v>1217941</v>
      </c>
      <c r="J6" s="175">
        <v>1.0883511343313779</v>
      </c>
      <c r="K6" s="176">
        <v>4.7438896437847156E-2</v>
      </c>
      <c r="L6" s="177">
        <v>0.12089985561430258</v>
      </c>
      <c r="M6" s="178">
        <v>0.25600304995613044</v>
      </c>
      <c r="N6" s="178">
        <v>0.24694611181330167</v>
      </c>
      <c r="O6" s="178">
        <v>0.24753235407541527</v>
      </c>
      <c r="P6" s="178">
        <v>0.24841396607942828</v>
      </c>
      <c r="Q6" s="178">
        <v>0.24980546719882649</v>
      </c>
      <c r="R6" s="179">
        <v>0.24908775880919648</v>
      </c>
    </row>
    <row r="7" spans="2:18">
      <c r="B7" s="171" t="s">
        <v>54</v>
      </c>
      <c r="C7" s="172">
        <v>46541</v>
      </c>
      <c r="D7" s="173">
        <v>33413</v>
      </c>
      <c r="E7" s="173">
        <v>29702</v>
      </c>
      <c r="F7" s="173">
        <v>26838</v>
      </c>
      <c r="G7" s="173">
        <v>24256</v>
      </c>
      <c r="H7" s="173">
        <v>23418</v>
      </c>
      <c r="I7" s="174">
        <v>22534</v>
      </c>
      <c r="J7" s="175">
        <v>-0.51582475666616534</v>
      </c>
      <c r="K7" s="176">
        <v>-3.7748740285250659E-2</v>
      </c>
      <c r="L7" s="177">
        <v>9.6480326541781153E-3</v>
      </c>
      <c r="M7" s="178">
        <v>7.6784346132332979E-3</v>
      </c>
      <c r="N7" s="178">
        <v>7.1371930853185569E-3</v>
      </c>
      <c r="O7" s="178">
        <v>6.2993537986830925E-3</v>
      </c>
      <c r="P7" s="178">
        <v>5.2618688702188764E-3</v>
      </c>
      <c r="Q7" s="178">
        <v>5.0309984957275832E-3</v>
      </c>
      <c r="R7" s="179">
        <v>4.6085512820460382E-3</v>
      </c>
    </row>
    <row r="8" spans="2:18">
      <c r="B8" s="171" t="s">
        <v>121</v>
      </c>
      <c r="C8" s="172">
        <v>455476</v>
      </c>
      <c r="D8" s="173">
        <v>941650</v>
      </c>
      <c r="E8" s="173">
        <v>981307</v>
      </c>
      <c r="F8" s="173">
        <v>1014791</v>
      </c>
      <c r="G8" s="173">
        <v>1051632</v>
      </c>
      <c r="H8" s="173">
        <v>1099967</v>
      </c>
      <c r="I8" s="174">
        <v>1139908</v>
      </c>
      <c r="J8" s="175">
        <v>1.5026741255302145</v>
      </c>
      <c r="K8" s="176">
        <v>3.6311089332679902E-2</v>
      </c>
      <c r="L8" s="177">
        <v>9.4420990550147854E-2</v>
      </c>
      <c r="M8" s="178">
        <v>0.21639475514174528</v>
      </c>
      <c r="N8" s="178">
        <v>0.23580154652800139</v>
      </c>
      <c r="O8" s="178">
        <v>0.23818941578058778</v>
      </c>
      <c r="P8" s="178">
        <v>0.22813117099793936</v>
      </c>
      <c r="Q8" s="178">
        <v>0.23631105655265103</v>
      </c>
      <c r="R8" s="179">
        <v>0.23312880424312307</v>
      </c>
    </row>
    <row r="9" spans="2:18">
      <c r="B9" s="171" t="s">
        <v>122</v>
      </c>
      <c r="C9" s="172">
        <v>118779</v>
      </c>
      <c r="D9" s="173">
        <v>66053</v>
      </c>
      <c r="E9" s="173">
        <v>66725</v>
      </c>
      <c r="F9" s="173">
        <v>64502</v>
      </c>
      <c r="G9" s="173">
        <v>64508</v>
      </c>
      <c r="H9" s="173">
        <v>65196</v>
      </c>
      <c r="I9" s="174">
        <v>63433</v>
      </c>
      <c r="J9" s="175">
        <v>-0.46595778715092739</v>
      </c>
      <c r="K9" s="176">
        <v>-2.7041536290569934E-2</v>
      </c>
      <c r="L9" s="177">
        <v>2.4623099431267538E-2</v>
      </c>
      <c r="M9" s="178">
        <v>1.5179230883425585E-2</v>
      </c>
      <c r="N9" s="178">
        <v>1.6033573786879023E-2</v>
      </c>
      <c r="O9" s="178">
        <v>1.5139761484561325E-2</v>
      </c>
      <c r="P9" s="178">
        <v>1.3993759774079786E-2</v>
      </c>
      <c r="Q9" s="178">
        <v>1.4006361684492933E-2</v>
      </c>
      <c r="R9" s="179">
        <v>1.297302891071387E-2</v>
      </c>
    </row>
    <row r="10" spans="2:18">
      <c r="B10" s="180" t="s">
        <v>123</v>
      </c>
      <c r="C10" s="172">
        <v>0</v>
      </c>
      <c r="D10" s="181">
        <v>114480</v>
      </c>
      <c r="E10" s="181">
        <v>128437</v>
      </c>
      <c r="F10" s="181">
        <v>141806</v>
      </c>
      <c r="G10" s="181">
        <v>189744</v>
      </c>
      <c r="H10" s="181">
        <v>190983</v>
      </c>
      <c r="I10" s="182">
        <v>216337</v>
      </c>
      <c r="J10" s="175">
        <v>1</v>
      </c>
      <c r="K10" s="176">
        <v>0.1327552714115916</v>
      </c>
      <c r="L10" s="177">
        <v>0</v>
      </c>
      <c r="M10" s="178">
        <v>2.6307939859424416E-2</v>
      </c>
      <c r="N10" s="178">
        <v>3.0862557009597315E-2</v>
      </c>
      <c r="O10" s="178">
        <v>3.3284379043745982E-2</v>
      </c>
      <c r="P10" s="178">
        <v>4.1161281617365209E-2</v>
      </c>
      <c r="Q10" s="178">
        <v>4.1029771360045306E-2</v>
      </c>
      <c r="R10" s="179">
        <v>4.424426017147394E-2</v>
      </c>
    </row>
    <row r="11" spans="2:18">
      <c r="B11" s="180" t="s">
        <v>55</v>
      </c>
      <c r="C11" s="172">
        <v>1442928</v>
      </c>
      <c r="D11" s="181">
        <v>513222</v>
      </c>
      <c r="E11" s="181">
        <v>599911</v>
      </c>
      <c r="F11" s="181">
        <v>610393</v>
      </c>
      <c r="G11" s="181">
        <v>623177</v>
      </c>
      <c r="H11" s="181">
        <v>646077</v>
      </c>
      <c r="I11" s="182">
        <v>796956</v>
      </c>
      <c r="J11" s="183">
        <v>-0.44768138119157708</v>
      </c>
      <c r="K11" s="176">
        <v>0.23353098779247672</v>
      </c>
      <c r="L11" s="177">
        <v>0.29912155866070606</v>
      </c>
      <c r="M11" s="178">
        <v>0.11794036958886719</v>
      </c>
      <c r="N11" s="178">
        <v>0.14415462396493639</v>
      </c>
      <c r="O11" s="178">
        <v>0.14327004483342906</v>
      </c>
      <c r="P11" s="178">
        <v>0.13518616659533264</v>
      </c>
      <c r="Q11" s="178">
        <v>0.13879974443266674</v>
      </c>
      <c r="R11" s="184">
        <v>0.16298981962963888</v>
      </c>
    </row>
    <row r="12" spans="2:18">
      <c r="B12" s="180" t="s">
        <v>124</v>
      </c>
      <c r="C12" s="172">
        <v>169</v>
      </c>
      <c r="D12" s="181">
        <v>97</v>
      </c>
      <c r="E12" s="181">
        <v>97</v>
      </c>
      <c r="F12" s="181">
        <v>110</v>
      </c>
      <c r="G12" s="181">
        <v>110</v>
      </c>
      <c r="H12" s="181">
        <v>110</v>
      </c>
      <c r="I12" s="182">
        <v>102</v>
      </c>
      <c r="J12" s="183">
        <v>-0.39644970414201186</v>
      </c>
      <c r="K12" s="176">
        <v>-7.2727272727272751E-2</v>
      </c>
      <c r="L12" s="177">
        <v>3.503400267626612E-5</v>
      </c>
      <c r="M12" s="178">
        <v>2.2290969307863106E-5</v>
      </c>
      <c r="N12" s="178">
        <v>2.3308454961817387E-5</v>
      </c>
      <c r="O12" s="178">
        <v>2.5818947680719139E-5</v>
      </c>
      <c r="P12" s="178">
        <v>2.3862367073057239E-5</v>
      </c>
      <c r="Q12" s="178">
        <v>2.3631814609703394E-5</v>
      </c>
      <c r="R12" s="184">
        <v>2.0860576496347557E-5</v>
      </c>
    </row>
    <row r="13" spans="2:18">
      <c r="B13" s="180" t="s">
        <v>16</v>
      </c>
      <c r="C13" s="172">
        <v>390686</v>
      </c>
      <c r="D13" s="181">
        <v>16741</v>
      </c>
      <c r="E13" s="181">
        <v>16483</v>
      </c>
      <c r="F13" s="181">
        <v>16937</v>
      </c>
      <c r="G13" s="181">
        <v>16467</v>
      </c>
      <c r="H13" s="181">
        <v>18332</v>
      </c>
      <c r="I13" s="182">
        <v>19662</v>
      </c>
      <c r="J13" s="183">
        <v>-0.94967313904260708</v>
      </c>
      <c r="K13" s="176">
        <v>7.255073096225173E-2</v>
      </c>
      <c r="L13" s="185">
        <v>8.0989907512305948E-2</v>
      </c>
      <c r="M13" s="186">
        <v>3.8471455379684148E-3</v>
      </c>
      <c r="N13" s="186">
        <v>3.9607552900581032E-3</v>
      </c>
      <c r="O13" s="186">
        <v>3.9754137897121825E-3</v>
      </c>
      <c r="P13" s="178">
        <v>3.5721963508366689E-3</v>
      </c>
      <c r="Q13" s="178">
        <v>3.9383493220462055E-3</v>
      </c>
      <c r="R13" s="184">
        <v>4.0211828928547614E-3</v>
      </c>
    </row>
    <row r="14" spans="2:18" ht="15.75" thickBot="1">
      <c r="B14" s="180" t="s">
        <v>125</v>
      </c>
      <c r="C14" s="172">
        <v>9064</v>
      </c>
      <c r="D14" s="181">
        <v>-3978</v>
      </c>
      <c r="E14" s="181">
        <v>-5028</v>
      </c>
      <c r="F14" s="181">
        <v>-5139</v>
      </c>
      <c r="G14" s="181">
        <v>-5024</v>
      </c>
      <c r="H14" s="181">
        <v>-5031</v>
      </c>
      <c r="I14" s="182">
        <v>-4448</v>
      </c>
      <c r="J14" s="183">
        <v>-1.4907325684024713</v>
      </c>
      <c r="K14" s="176">
        <v>-0.11588153448618566</v>
      </c>
      <c r="L14" s="185">
        <v>1.8789834334773734E-3</v>
      </c>
      <c r="M14" s="186">
        <v>-9.1415954542968482E-4</v>
      </c>
      <c r="N14" s="186">
        <v>-1.2081949644125549E-3</v>
      </c>
      <c r="O14" s="186">
        <v>-1.2062142921019604E-3</v>
      </c>
      <c r="P14" s="178">
        <v>-1.0898593834094508E-3</v>
      </c>
      <c r="Q14" s="178">
        <v>-1.0808332663765252E-3</v>
      </c>
      <c r="R14" s="184">
        <v>-9.0968474760543081E-4</v>
      </c>
    </row>
    <row r="15" spans="2:18" ht="15.75" thickBot="1">
      <c r="B15" s="187" t="s">
        <v>126</v>
      </c>
      <c r="C15" s="188">
        <v>4823885</v>
      </c>
      <c r="D15" s="188">
        <v>4351538</v>
      </c>
      <c r="E15" s="188">
        <v>4161580</v>
      </c>
      <c r="F15" s="188">
        <v>4260437</v>
      </c>
      <c r="G15" s="188">
        <v>4609769</v>
      </c>
      <c r="H15" s="188">
        <v>4654742</v>
      </c>
      <c r="I15" s="189">
        <v>4889606</v>
      </c>
      <c r="J15" s="190">
        <v>1.3624081005247923E-2</v>
      </c>
      <c r="K15" s="191">
        <v>5.0456931877212563E-2</v>
      </c>
      <c r="L15" s="192">
        <v>1</v>
      </c>
      <c r="M15" s="192">
        <v>0.99999999999999989</v>
      </c>
      <c r="N15" s="192">
        <v>0.99999999999999989</v>
      </c>
      <c r="O15" s="192">
        <v>0.99999999999999989</v>
      </c>
      <c r="P15" s="192">
        <v>1</v>
      </c>
      <c r="Q15" s="192">
        <v>1.0000000000000002</v>
      </c>
      <c r="R15" s="193">
        <v>1.0000000000000002</v>
      </c>
    </row>
    <row r="16" spans="2:18" s="4" customFormat="1" ht="15.75" customHeight="1">
      <c r="I16" s="194"/>
    </row>
    <row r="17" spans="2:18" s="4" customFormat="1" ht="15.75" thickBot="1">
      <c r="I17" s="195"/>
    </row>
    <row r="18" spans="2:18" ht="15.75" thickBot="1">
      <c r="B18" s="293" t="s">
        <v>127</v>
      </c>
      <c r="C18" s="295" t="s">
        <v>116</v>
      </c>
      <c r="D18" s="296"/>
      <c r="E18" s="296"/>
      <c r="F18" s="296"/>
      <c r="G18" s="296"/>
      <c r="H18" s="296"/>
      <c r="I18" s="297"/>
      <c r="J18" s="293" t="s">
        <v>117</v>
      </c>
      <c r="K18" s="293" t="s">
        <v>118</v>
      </c>
      <c r="L18" s="295" t="s">
        <v>119</v>
      </c>
      <c r="M18" s="296"/>
      <c r="N18" s="296"/>
      <c r="O18" s="296"/>
      <c r="P18" s="296"/>
      <c r="Q18" s="296"/>
      <c r="R18" s="299"/>
    </row>
    <row r="19" spans="2:18">
      <c r="B19" s="294"/>
      <c r="C19" s="170">
        <v>1990</v>
      </c>
      <c r="D19" s="170">
        <v>2013</v>
      </c>
      <c r="E19" s="170">
        <v>2014</v>
      </c>
      <c r="F19" s="170">
        <v>2015</v>
      </c>
      <c r="G19" s="170">
        <v>2016</v>
      </c>
      <c r="H19" s="170">
        <v>2017</v>
      </c>
      <c r="I19" s="170">
        <v>2018</v>
      </c>
      <c r="J19" s="294"/>
      <c r="K19" s="294"/>
      <c r="L19" s="170">
        <v>1990</v>
      </c>
      <c r="M19" s="170">
        <v>2013</v>
      </c>
      <c r="N19" s="170">
        <v>2014</v>
      </c>
      <c r="O19" s="170">
        <v>2015</v>
      </c>
      <c r="P19" s="170">
        <v>2016</v>
      </c>
      <c r="Q19" s="170">
        <v>2017</v>
      </c>
      <c r="R19" s="170">
        <v>2018</v>
      </c>
    </row>
    <row r="20" spans="2:18">
      <c r="B20" s="171" t="s">
        <v>37</v>
      </c>
      <c r="C20" s="196">
        <v>183951</v>
      </c>
      <c r="D20" s="196">
        <v>394350</v>
      </c>
      <c r="E20" s="196">
        <v>348252</v>
      </c>
      <c r="F20" s="196">
        <v>346184</v>
      </c>
      <c r="G20" s="196">
        <v>376401</v>
      </c>
      <c r="H20" s="196">
        <v>376381</v>
      </c>
      <c r="I20" s="197">
        <v>400169</v>
      </c>
      <c r="J20" s="175">
        <v>1.1754108431049572</v>
      </c>
      <c r="K20" s="176">
        <v>6.3201915080729476E-2</v>
      </c>
      <c r="L20" s="177">
        <v>4.1549908181865408E-2</v>
      </c>
      <c r="M20" s="177">
        <v>9.083132253722391E-2</v>
      </c>
      <c r="N20" s="177">
        <v>8.384093017276309E-2</v>
      </c>
      <c r="O20" s="177">
        <v>8.1413260297889409E-2</v>
      </c>
      <c r="P20" s="178">
        <v>8.1793071467266887E-2</v>
      </c>
      <c r="Q20" s="178">
        <v>8.102955790590452E-2</v>
      </c>
      <c r="R20" s="179">
        <v>8.2033918179484924E-2</v>
      </c>
    </row>
    <row r="21" spans="2:18">
      <c r="B21" s="171" t="s">
        <v>128</v>
      </c>
      <c r="C21" s="196">
        <v>14616</v>
      </c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7">
        <v>0</v>
      </c>
      <c r="J21" s="175">
        <v>-1</v>
      </c>
      <c r="K21" s="176" t="e">
        <v>#DIV/0!</v>
      </c>
      <c r="L21" s="177">
        <v>3.3013870975756852E-3</v>
      </c>
      <c r="M21" s="178">
        <v>0</v>
      </c>
      <c r="N21" s="178">
        <v>0</v>
      </c>
      <c r="O21" s="178">
        <v>0</v>
      </c>
      <c r="P21" s="178">
        <v>0</v>
      </c>
      <c r="Q21" s="178">
        <v>0</v>
      </c>
      <c r="R21" s="179">
        <v>0</v>
      </c>
    </row>
    <row r="22" spans="2:18">
      <c r="B22" s="171" t="s">
        <v>129</v>
      </c>
      <c r="C22" s="196">
        <v>58461</v>
      </c>
      <c r="D22" s="196">
        <v>0</v>
      </c>
      <c r="E22" s="196">
        <v>0</v>
      </c>
      <c r="F22" s="196">
        <v>0</v>
      </c>
      <c r="G22" s="196">
        <v>12100</v>
      </c>
      <c r="H22" s="196">
        <v>11124</v>
      </c>
      <c r="I22" s="197">
        <v>11274</v>
      </c>
      <c r="J22" s="175">
        <v>-0.80715348694001132</v>
      </c>
      <c r="K22" s="176">
        <v>1.3484358144552289E-2</v>
      </c>
      <c r="L22" s="177">
        <v>1.3204870765693221E-2</v>
      </c>
      <c r="M22" s="178">
        <v>0</v>
      </c>
      <c r="N22" s="178">
        <v>0</v>
      </c>
      <c r="O22" s="178">
        <v>0</v>
      </c>
      <c r="P22" s="178">
        <v>2.6293664595841387E-3</v>
      </c>
      <c r="Q22" s="178">
        <v>2.3948414031135521E-3</v>
      </c>
      <c r="R22" s="179">
        <v>2.3111495232152244E-3</v>
      </c>
    </row>
    <row r="23" spans="2:18">
      <c r="B23" s="171" t="s">
        <v>130</v>
      </c>
      <c r="C23" s="196">
        <v>0</v>
      </c>
      <c r="D23" s="196">
        <v>56208</v>
      </c>
      <c r="E23" s="196">
        <v>55972</v>
      </c>
      <c r="F23" s="196">
        <v>59215</v>
      </c>
      <c r="G23" s="196">
        <v>64094</v>
      </c>
      <c r="H23" s="196">
        <v>63567</v>
      </c>
      <c r="I23" s="197">
        <v>73448</v>
      </c>
      <c r="J23" s="175">
        <v>1</v>
      </c>
      <c r="K23" s="176">
        <v>0.15544228923812664</v>
      </c>
      <c r="L23" s="177">
        <v>0</v>
      </c>
      <c r="M23" s="178">
        <v>1.2946486565670804E-2</v>
      </c>
      <c r="N23" s="178">
        <v>1.3475140253695299E-2</v>
      </c>
      <c r="O23" s="178">
        <v>1.3925791511275858E-2</v>
      </c>
      <c r="P23" s="178">
        <v>1.3927819327321138E-2</v>
      </c>
      <c r="Q23" s="178">
        <v>1.3685084814070403E-2</v>
      </c>
      <c r="R23" s="179">
        <v>1.5056706597579546E-2</v>
      </c>
    </row>
    <row r="24" spans="2:18">
      <c r="B24" s="171" t="s">
        <v>39</v>
      </c>
      <c r="C24" s="196">
        <v>0</v>
      </c>
      <c r="D24" s="196">
        <v>8817</v>
      </c>
      <c r="E24" s="196">
        <v>9661</v>
      </c>
      <c r="F24" s="196">
        <v>9008</v>
      </c>
      <c r="G24" s="196">
        <v>12367</v>
      </c>
      <c r="H24" s="196">
        <v>9365</v>
      </c>
      <c r="I24" s="197">
        <v>57129</v>
      </c>
      <c r="J24" s="175">
        <v>1</v>
      </c>
      <c r="K24" s="176">
        <v>5.1002669514148424</v>
      </c>
      <c r="L24" s="177">
        <v>0</v>
      </c>
      <c r="M24" s="178">
        <v>2.0308349709920203E-3</v>
      </c>
      <c r="N24" s="178">
        <v>2.3258652538939162E-3</v>
      </c>
      <c r="O24" s="178">
        <v>2.1184417788326086E-3</v>
      </c>
      <c r="P24" s="178">
        <v>2.6873863641055408E-3</v>
      </c>
      <c r="Q24" s="178">
        <v>2.0161533387413177E-3</v>
      </c>
      <c r="R24" s="179">
        <v>1.1711341237516635E-2</v>
      </c>
    </row>
    <row r="25" spans="2:18">
      <c r="B25" s="171" t="s">
        <v>40</v>
      </c>
      <c r="C25" s="196">
        <v>168662</v>
      </c>
      <c r="D25" s="196">
        <v>511866</v>
      </c>
      <c r="E25" s="196">
        <v>531282</v>
      </c>
      <c r="F25" s="196">
        <v>554497</v>
      </c>
      <c r="G25" s="196">
        <v>576536</v>
      </c>
      <c r="H25" s="196">
        <v>601283</v>
      </c>
      <c r="I25" s="197">
        <v>534851</v>
      </c>
      <c r="J25" s="175">
        <v>2.1711410987655784</v>
      </c>
      <c r="K25" s="176">
        <v>-0.11048374891689938</v>
      </c>
      <c r="L25" s="177">
        <v>3.8096507296887669E-2</v>
      </c>
      <c r="M25" s="178">
        <v>0.11789898755379398</v>
      </c>
      <c r="N25" s="178">
        <v>0.12790501436903712</v>
      </c>
      <c r="O25" s="178">
        <v>0.13040293195352409</v>
      </c>
      <c r="P25" s="178">
        <v>0.12528301001180173</v>
      </c>
      <c r="Q25" s="178">
        <v>0.1294478086469189</v>
      </c>
      <c r="R25" s="179">
        <v>0.10964348355873567</v>
      </c>
    </row>
    <row r="26" spans="2:18">
      <c r="B26" s="171" t="s">
        <v>41</v>
      </c>
      <c r="C26" s="196">
        <v>292005</v>
      </c>
      <c r="D26" s="196">
        <v>384160</v>
      </c>
      <c r="E26" s="196">
        <v>402530</v>
      </c>
      <c r="F26" s="196">
        <v>410134</v>
      </c>
      <c r="G26" s="196">
        <v>421963</v>
      </c>
      <c r="H26" s="196">
        <v>444167</v>
      </c>
      <c r="I26" s="197">
        <v>539365</v>
      </c>
      <c r="J26" s="175">
        <v>0.84710878238386322</v>
      </c>
      <c r="K26" s="176">
        <v>0.21432929506244269</v>
      </c>
      <c r="L26" s="177">
        <v>6.5956591367514222E-2</v>
      </c>
      <c r="M26" s="178">
        <v>8.8484242084189021E-2</v>
      </c>
      <c r="N26" s="178">
        <v>9.6908243520331033E-2</v>
      </c>
      <c r="O26" s="178">
        <v>9.6452597748638222E-2</v>
      </c>
      <c r="P26" s="178">
        <v>9.1693831354173708E-2</v>
      </c>
      <c r="Q26" s="178">
        <v>9.5622934330882522E-2</v>
      </c>
      <c r="R26" s="179">
        <v>0.11056884536003012</v>
      </c>
    </row>
    <row r="27" spans="2:18">
      <c r="B27" s="171" t="s">
        <v>131</v>
      </c>
      <c r="C27" s="196">
        <v>0</v>
      </c>
      <c r="D27" s="196">
        <v>114480</v>
      </c>
      <c r="E27" s="196">
        <v>128437</v>
      </c>
      <c r="F27" s="196">
        <v>141806</v>
      </c>
      <c r="G27" s="196">
        <v>189744</v>
      </c>
      <c r="H27" s="196">
        <v>190983</v>
      </c>
      <c r="I27" s="197">
        <v>216337</v>
      </c>
      <c r="J27" s="175">
        <v>1</v>
      </c>
      <c r="K27" s="176">
        <v>0.1327552714115916</v>
      </c>
      <c r="L27" s="177">
        <v>0</v>
      </c>
      <c r="M27" s="178">
        <v>2.6368377847245831E-2</v>
      </c>
      <c r="N27" s="178">
        <v>3.0920935266988192E-2</v>
      </c>
      <c r="O27" s="178">
        <v>3.3348995880232782E-2</v>
      </c>
      <c r="P27" s="178">
        <v>4.1231942934490312E-2</v>
      </c>
      <c r="Q27" s="178">
        <v>4.1115965092667704E-2</v>
      </c>
      <c r="R27" s="179">
        <v>4.4348692070588253E-2</v>
      </c>
    </row>
    <row r="28" spans="2:18">
      <c r="B28" s="171" t="s">
        <v>132</v>
      </c>
      <c r="C28" s="196">
        <v>226256</v>
      </c>
      <c r="D28" s="196">
        <v>33579</v>
      </c>
      <c r="E28" s="196">
        <v>33261</v>
      </c>
      <c r="F28" s="196">
        <v>32153</v>
      </c>
      <c r="G28" s="196">
        <v>41933</v>
      </c>
      <c r="H28" s="196">
        <v>48895</v>
      </c>
      <c r="I28" s="197">
        <v>140308</v>
      </c>
      <c r="J28" s="175">
        <v>-0.37987058906725124</v>
      </c>
      <c r="K28" s="176">
        <v>1.8695776664280603</v>
      </c>
      <c r="L28" s="177">
        <v>5.1105544550429954E-2</v>
      </c>
      <c r="M28" s="178">
        <v>7.7343095713894808E-3</v>
      </c>
      <c r="N28" s="178">
        <v>8.0075151857743037E-3</v>
      </c>
      <c r="O28" s="178">
        <v>7.5615295864570236E-3</v>
      </c>
      <c r="P28" s="178">
        <v>9.1121672520447679E-3</v>
      </c>
      <c r="Q28" s="178">
        <v>1.0526408702376585E-2</v>
      </c>
      <c r="R28" s="179">
        <v>2.8762885160837474E-2</v>
      </c>
    </row>
    <row r="29" spans="2:18">
      <c r="B29" s="171" t="s">
        <v>133</v>
      </c>
      <c r="C29" s="196">
        <v>561871</v>
      </c>
      <c r="D29" s="196">
        <v>270881</v>
      </c>
      <c r="E29" s="196">
        <v>224563</v>
      </c>
      <c r="F29" s="196">
        <v>219519</v>
      </c>
      <c r="G29" s="196">
        <v>237923</v>
      </c>
      <c r="H29" s="196">
        <v>197087</v>
      </c>
      <c r="I29" s="197">
        <v>176105</v>
      </c>
      <c r="J29" s="175">
        <v>-0.68657396448651031</v>
      </c>
      <c r="K29" s="176">
        <v>-0.10646059861888402</v>
      </c>
      <c r="L29" s="177">
        <v>0.12691253899164939</v>
      </c>
      <c r="M29" s="178">
        <v>6.2392492659327378E-2</v>
      </c>
      <c r="N29" s="178">
        <v>5.4063065832748114E-2</v>
      </c>
      <c r="O29" s="178">
        <v>5.162502451682454E-2</v>
      </c>
      <c r="P29" s="178">
        <v>5.1701384806912151E-2</v>
      </c>
      <c r="Q29" s="178">
        <v>4.2430070803257877E-2</v>
      </c>
      <c r="R29" s="179">
        <v>3.6101205143322428E-2</v>
      </c>
    </row>
    <row r="30" spans="2:18">
      <c r="B30" s="171" t="s">
        <v>134</v>
      </c>
      <c r="C30" s="196">
        <v>22009</v>
      </c>
      <c r="D30" s="196">
        <v>15815</v>
      </c>
      <c r="E30" s="196">
        <v>11178</v>
      </c>
      <c r="F30" s="196">
        <v>15331</v>
      </c>
      <c r="G30" s="196">
        <v>18958</v>
      </c>
      <c r="H30" s="196">
        <v>13209</v>
      </c>
      <c r="I30" s="197">
        <v>9618</v>
      </c>
      <c r="J30" s="175">
        <v>-0.56299695579081277</v>
      </c>
      <c r="K30" s="176">
        <v>-0.27186009538950717</v>
      </c>
      <c r="L30" s="177">
        <v>4.9712800102998944E-3</v>
      </c>
      <c r="M30" s="178">
        <v>3.6426965029192244E-3</v>
      </c>
      <c r="N30" s="178">
        <v>2.69107978553216E-3</v>
      </c>
      <c r="O30" s="178">
        <v>3.6054430407729491E-3</v>
      </c>
      <c r="P30" s="178">
        <v>4.1196305240327356E-3</v>
      </c>
      <c r="Q30" s="178">
        <v>2.8437127017014482E-3</v>
      </c>
      <c r="R30" s="179">
        <v>1.9716725309813755E-3</v>
      </c>
    </row>
    <row r="31" spans="2:18">
      <c r="B31" s="171" t="s">
        <v>33</v>
      </c>
      <c r="C31" s="196">
        <v>1579399</v>
      </c>
      <c r="D31" s="196">
        <v>1768917</v>
      </c>
      <c r="E31" s="196">
        <v>1756244</v>
      </c>
      <c r="F31" s="196">
        <v>1783381</v>
      </c>
      <c r="G31" s="196">
        <v>1822410</v>
      </c>
      <c r="H31" s="196">
        <v>1877084</v>
      </c>
      <c r="I31" s="197">
        <v>1931638</v>
      </c>
      <c r="J31" s="175">
        <v>0.22302090858611412</v>
      </c>
      <c r="K31" s="176">
        <v>2.9063163928731983E-2</v>
      </c>
      <c r="L31" s="177">
        <v>0.35674654354980428</v>
      </c>
      <c r="M31" s="178">
        <v>0.40743773442013065</v>
      </c>
      <c r="N31" s="178">
        <v>0.42281201707480254</v>
      </c>
      <c r="O31" s="178">
        <v>0.41940373201335218</v>
      </c>
      <c r="P31" s="178">
        <v>0.3960151842653496</v>
      </c>
      <c r="Q31" s="178">
        <v>0.40410989574991002</v>
      </c>
      <c r="R31" s="179">
        <v>0.39598228159698506</v>
      </c>
    </row>
    <row r="32" spans="2:18" ht="15.75" thickBot="1">
      <c r="B32" s="171" t="s">
        <v>135</v>
      </c>
      <c r="C32" s="198">
        <v>1320000</v>
      </c>
      <c r="D32" s="198">
        <v>782491</v>
      </c>
      <c r="E32" s="198">
        <v>652343</v>
      </c>
      <c r="F32" s="198">
        <v>680954</v>
      </c>
      <c r="G32" s="198">
        <v>827440</v>
      </c>
      <c r="H32" s="198">
        <v>811839</v>
      </c>
      <c r="I32" s="197">
        <v>787850</v>
      </c>
      <c r="J32" s="175">
        <v>-0.40314393939393944</v>
      </c>
      <c r="K32" s="176">
        <v>-2.9548962294247971E-2</v>
      </c>
      <c r="L32" s="177">
        <v>0.29815482818828026</v>
      </c>
      <c r="M32" s="178">
        <v>0.18023251528711773</v>
      </c>
      <c r="N32" s="178">
        <v>0.15705019328443423</v>
      </c>
      <c r="O32" s="178">
        <v>0.16014225167220031</v>
      </c>
      <c r="P32" s="178">
        <v>0.17980520523291732</v>
      </c>
      <c r="Q32" s="178">
        <v>0.17477756651045515</v>
      </c>
      <c r="R32" s="179">
        <v>0.16150781904072331</v>
      </c>
    </row>
    <row r="33" spans="2:18" ht="15.75" thickBot="1">
      <c r="B33" s="187" t="s">
        <v>126</v>
      </c>
      <c r="C33" s="199">
        <v>4427230</v>
      </c>
      <c r="D33" s="199">
        <v>4341564</v>
      </c>
      <c r="E33" s="199">
        <v>4153723</v>
      </c>
      <c r="F33" s="199">
        <v>4252182</v>
      </c>
      <c r="G33" s="199">
        <v>4601869</v>
      </c>
      <c r="H33" s="199">
        <v>4644984</v>
      </c>
      <c r="I33" s="200">
        <v>4878092</v>
      </c>
      <c r="J33" s="201">
        <v>0.10183839556562457</v>
      </c>
      <c r="K33" s="202">
        <v>5.0184887612099383E-2</v>
      </c>
      <c r="L33" s="203">
        <v>1</v>
      </c>
      <c r="M33" s="203">
        <v>1</v>
      </c>
      <c r="N33" s="203">
        <v>1</v>
      </c>
      <c r="O33" s="203">
        <v>0.99999999999999989</v>
      </c>
      <c r="P33" s="203">
        <v>1</v>
      </c>
      <c r="Q33" s="203">
        <v>1</v>
      </c>
      <c r="R33" s="204">
        <v>1</v>
      </c>
    </row>
    <row r="34" spans="2:18" ht="15.75" thickBot="1">
      <c r="B34" s="293" t="s">
        <v>136</v>
      </c>
      <c r="C34" s="295" t="s">
        <v>116</v>
      </c>
      <c r="D34" s="296"/>
      <c r="E34" s="296"/>
      <c r="F34" s="296"/>
      <c r="G34" s="296"/>
      <c r="H34" s="296"/>
      <c r="I34" s="297"/>
      <c r="J34" s="293" t="s">
        <v>117</v>
      </c>
      <c r="K34" s="293" t="s">
        <v>118</v>
      </c>
      <c r="L34" s="205"/>
      <c r="M34" s="206"/>
      <c r="N34" s="206"/>
      <c r="O34" s="206"/>
      <c r="P34" s="206"/>
      <c r="Q34" s="206"/>
      <c r="R34" s="207"/>
    </row>
    <row r="35" spans="2:18" ht="15.75" thickBot="1">
      <c r="B35" s="294"/>
      <c r="C35" s="170">
        <v>1990</v>
      </c>
      <c r="D35" s="170">
        <v>2013</v>
      </c>
      <c r="E35" s="170">
        <v>2014</v>
      </c>
      <c r="F35" s="170">
        <v>2015</v>
      </c>
      <c r="G35" s="170">
        <v>2016</v>
      </c>
      <c r="H35" s="170">
        <v>2017</v>
      </c>
      <c r="I35" s="170">
        <v>2018</v>
      </c>
      <c r="J35" s="294"/>
      <c r="K35" s="294"/>
      <c r="L35" s="170"/>
      <c r="M35" s="170"/>
      <c r="N35" s="170"/>
      <c r="O35" s="170"/>
      <c r="P35" s="170"/>
      <c r="Q35" s="170"/>
      <c r="R35" s="208"/>
    </row>
    <row r="36" spans="2:18" ht="15.75" thickBot="1">
      <c r="B36" s="187" t="s">
        <v>137</v>
      </c>
      <c r="C36" s="209">
        <v>396655</v>
      </c>
      <c r="D36" s="209">
        <v>9974</v>
      </c>
      <c r="E36" s="209">
        <v>7857</v>
      </c>
      <c r="F36" s="209">
        <v>8255</v>
      </c>
      <c r="G36" s="209">
        <v>7900</v>
      </c>
      <c r="H36" s="209">
        <v>9758</v>
      </c>
      <c r="I36" s="210">
        <v>11514</v>
      </c>
      <c r="J36" s="201">
        <v>-0.9709722554865059</v>
      </c>
      <c r="K36" s="211">
        <v>0.4574683544303797</v>
      </c>
      <c r="L36" s="212"/>
      <c r="M36" s="212"/>
      <c r="N36" s="212"/>
      <c r="O36" s="212"/>
      <c r="P36" s="213"/>
      <c r="Q36" s="213"/>
      <c r="R36" s="214"/>
    </row>
    <row r="37" spans="2:18" s="4" customFormat="1" ht="15.75" thickBot="1"/>
    <row r="38" spans="2:18" s="4" customFormat="1">
      <c r="B38" s="215" t="s">
        <v>138</v>
      </c>
      <c r="C38" s="216">
        <v>4823885</v>
      </c>
      <c r="D38" s="216">
        <v>4351538</v>
      </c>
      <c r="E38" s="216">
        <v>4161580</v>
      </c>
      <c r="F38" s="216">
        <v>4260437</v>
      </c>
      <c r="G38" s="216">
        <v>4609769</v>
      </c>
      <c r="H38" s="216">
        <v>4654742</v>
      </c>
      <c r="I38" s="217">
        <v>4889606</v>
      </c>
      <c r="J38" s="218"/>
      <c r="K38" s="218"/>
      <c r="L38" s="218"/>
      <c r="M38" s="218"/>
      <c r="N38" s="218"/>
      <c r="O38" s="218"/>
      <c r="P38" s="218"/>
      <c r="Q38" s="218"/>
      <c r="R38" s="219"/>
    </row>
    <row r="39" spans="2:18" s="4" customFormat="1" ht="15.75" thickBot="1">
      <c r="B39" s="220" t="s">
        <v>139</v>
      </c>
      <c r="C39" s="221">
        <v>7.5021539657853813</v>
      </c>
      <c r="D39" s="221">
        <v>6.8962567353407289</v>
      </c>
      <c r="E39" s="221">
        <v>6.5952139461172745</v>
      </c>
      <c r="F39" s="221">
        <v>6.7013396585813174</v>
      </c>
      <c r="G39" s="221">
        <v>7.3054976228209192</v>
      </c>
      <c r="H39" s="221">
        <v>7.289138816071759</v>
      </c>
      <c r="I39" s="222">
        <v>7.6322816897890888</v>
      </c>
      <c r="J39" s="223"/>
      <c r="K39" s="223"/>
      <c r="L39" s="223"/>
      <c r="M39" s="223"/>
      <c r="N39" s="223"/>
      <c r="O39" s="223"/>
      <c r="P39" s="223"/>
      <c r="Q39" s="223"/>
      <c r="R39" s="224"/>
    </row>
    <row r="40" spans="2:18" s="4" customFormat="1">
      <c r="B40" s="225" t="s">
        <v>140</v>
      </c>
      <c r="D40" s="226">
        <v>-472347</v>
      </c>
      <c r="E40" s="226">
        <v>-662305</v>
      </c>
      <c r="F40" s="226">
        <v>-563448</v>
      </c>
      <c r="G40" s="226">
        <v>-214116</v>
      </c>
      <c r="H40" s="226">
        <v>-169143</v>
      </c>
      <c r="I40" s="226">
        <v>65721</v>
      </c>
    </row>
    <row r="41" spans="2:18" s="4" customFormat="1" ht="15.75" hidden="1" thickBot="1">
      <c r="B41" s="227" t="s">
        <v>141</v>
      </c>
      <c r="C41" s="228">
        <v>1475024</v>
      </c>
      <c r="D41" s="228"/>
      <c r="E41" s="228"/>
      <c r="F41" s="228"/>
      <c r="G41" s="228"/>
      <c r="H41" s="228"/>
      <c r="I41" s="228">
        <f>SUM('[2]I.4. i I.8 ENERG'!C26,'[2]IV. PRZEM'!C31)</f>
        <v>0</v>
      </c>
      <c r="J41" s="229">
        <f>(I41/C41)-1</f>
        <v>-1</v>
      </c>
      <c r="K41" s="230"/>
      <c r="L41" s="231"/>
      <c r="M41" s="231"/>
      <c r="N41" s="231"/>
      <c r="O41" s="231"/>
      <c r="P41" s="231"/>
      <c r="Q41" s="231"/>
      <c r="R41" s="232"/>
    </row>
    <row r="42" spans="2:18" s="4" customFormat="1"/>
    <row r="43" spans="2:18" s="4" customFormat="1">
      <c r="C43" s="195"/>
      <c r="D43" s="195"/>
      <c r="E43" s="195"/>
      <c r="F43" s="195"/>
      <c r="G43" s="195"/>
      <c r="H43" s="195"/>
    </row>
    <row r="44" spans="2:18" s="4" customFormat="1"/>
    <row r="45" spans="2:18" s="4" customFormat="1">
      <c r="B45" s="225"/>
    </row>
    <row r="46" spans="2:18" s="4" customFormat="1">
      <c r="C46" s="233"/>
      <c r="D46" s="233"/>
      <c r="E46" s="233"/>
      <c r="F46" s="233"/>
      <c r="G46" s="233"/>
      <c r="H46" s="233"/>
      <c r="I46" s="233"/>
    </row>
    <row r="47" spans="2:18" s="4" customFormat="1">
      <c r="C47" s="234"/>
      <c r="D47" s="234"/>
      <c r="E47" s="234"/>
      <c r="F47" s="234"/>
      <c r="G47" s="234"/>
      <c r="H47" s="234"/>
      <c r="I47" s="234"/>
    </row>
    <row r="48" spans="2:18" s="4" customFormat="1"/>
    <row r="49" spans="3:20" s="4" customFormat="1">
      <c r="C49" s="235"/>
      <c r="D49" s="235"/>
      <c r="E49" s="235"/>
      <c r="F49" s="235"/>
      <c r="G49" s="235"/>
      <c r="H49" s="235"/>
      <c r="I49" s="236"/>
      <c r="T49" s="237"/>
    </row>
    <row r="50" spans="3:20" s="4" customFormat="1">
      <c r="C50" s="238"/>
      <c r="D50" s="238"/>
      <c r="E50" s="238"/>
      <c r="F50" s="238"/>
      <c r="G50" s="238"/>
      <c r="H50" s="238"/>
      <c r="T50" s="239"/>
    </row>
    <row r="51" spans="3:20" s="4" customFormat="1">
      <c r="C51" s="195"/>
      <c r="D51" s="195"/>
      <c r="E51" s="195"/>
      <c r="F51" s="195"/>
      <c r="G51" s="195"/>
      <c r="H51" s="195"/>
      <c r="T51" s="240"/>
    </row>
    <row r="52" spans="3:20" s="4" customFormat="1">
      <c r="C52" s="241"/>
      <c r="D52" s="241"/>
      <c r="E52" s="241"/>
      <c r="F52" s="241"/>
      <c r="G52" s="241"/>
      <c r="H52" s="241"/>
      <c r="I52" s="242"/>
      <c r="T52" s="239"/>
    </row>
    <row r="53" spans="3:20" s="4" customFormat="1">
      <c r="I53" s="243"/>
    </row>
    <row r="54" spans="3:20" s="4" customFormat="1">
      <c r="C54" s="195"/>
      <c r="D54" s="195"/>
      <c r="E54" s="195"/>
      <c r="F54" s="195"/>
      <c r="G54" s="195"/>
      <c r="H54" s="195"/>
      <c r="T54" s="239"/>
    </row>
    <row r="55" spans="3:20" s="4" customFormat="1"/>
    <row r="56" spans="3:20" s="4" customFormat="1">
      <c r="C56" s="195"/>
      <c r="D56" s="195"/>
      <c r="E56" s="195"/>
      <c r="F56" s="195"/>
      <c r="G56" s="195"/>
      <c r="H56" s="195"/>
    </row>
    <row r="57" spans="3:20" s="4" customFormat="1">
      <c r="C57" s="244"/>
      <c r="D57" s="244"/>
      <c r="E57" s="244"/>
      <c r="F57" s="244"/>
      <c r="G57" s="244"/>
      <c r="H57" s="244"/>
      <c r="I57" s="245"/>
    </row>
    <row r="58" spans="3:20" s="4" customFormat="1"/>
    <row r="59" spans="3:20" s="4" customFormat="1"/>
    <row r="60" spans="3:20" s="4" customFormat="1"/>
    <row r="61" spans="3:20" s="4" customFormat="1"/>
    <row r="62" spans="3:20" s="4" customFormat="1"/>
    <row r="63" spans="3:20" s="4" customFormat="1"/>
    <row r="64" spans="3:20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  <row r="91" s="4" customFormat="1"/>
    <row r="92" s="4" customFormat="1"/>
    <row r="93" s="4" customFormat="1"/>
    <row r="94" s="4" customFormat="1"/>
    <row r="95" s="4" customFormat="1"/>
    <row r="96" s="4" customFormat="1"/>
    <row r="97" s="4" customFormat="1"/>
    <row r="98" s="4" customFormat="1"/>
    <row r="99" s="4" customFormat="1"/>
    <row r="100" s="4" customFormat="1"/>
    <row r="101" s="4" customFormat="1"/>
    <row r="102" s="4" customFormat="1"/>
    <row r="103" s="4" customFormat="1"/>
    <row r="104" s="4" customFormat="1"/>
    <row r="105" s="4" customFormat="1"/>
    <row r="106" s="4" customFormat="1"/>
    <row r="107" s="4" customFormat="1"/>
    <row r="108" s="4" customFormat="1"/>
    <row r="109" s="4" customFormat="1"/>
    <row r="110" s="4" customFormat="1"/>
    <row r="111" s="4" customFormat="1"/>
    <row r="112" s="4" customFormat="1"/>
    <row r="113" spans="2:11" s="4" customFormat="1"/>
    <row r="114" spans="2:11" s="4" customFormat="1"/>
    <row r="115" spans="2:11" s="4" customFormat="1">
      <c r="C115" s="298" t="s">
        <v>142</v>
      </c>
      <c r="D115" s="298"/>
      <c r="E115" s="298"/>
      <c r="F115" s="298"/>
      <c r="G115" s="298"/>
      <c r="H115" s="298"/>
      <c r="I115" s="298"/>
    </row>
    <row r="116" spans="2:11">
      <c r="C116">
        <v>1990</v>
      </c>
      <c r="D116">
        <v>2013</v>
      </c>
      <c r="E116">
        <v>2014</v>
      </c>
      <c r="F116">
        <v>2015</v>
      </c>
      <c r="G116">
        <v>2016</v>
      </c>
      <c r="H116">
        <v>2017</v>
      </c>
      <c r="I116">
        <v>2018</v>
      </c>
    </row>
    <row r="117" spans="2:11">
      <c r="B117" t="s">
        <v>143</v>
      </c>
      <c r="C117" s="10">
        <v>2406952</v>
      </c>
      <c r="D117" s="10">
        <v>2703370</v>
      </c>
      <c r="E117" s="10">
        <v>2373745</v>
      </c>
      <c r="F117" s="10">
        <v>2417147</v>
      </c>
      <c r="G117" s="10">
        <v>2669265</v>
      </c>
      <c r="H117" s="10">
        <v>2639218</v>
      </c>
      <c r="I117" s="10">
        <v>2657758</v>
      </c>
    </row>
    <row r="118" spans="2:11">
      <c r="B118" t="s">
        <v>14</v>
      </c>
      <c r="C118" s="10">
        <v>574255</v>
      </c>
      <c r="D118" s="10">
        <v>1122183</v>
      </c>
      <c r="E118" s="10">
        <v>1176469</v>
      </c>
      <c r="F118" s="10">
        <v>1221099</v>
      </c>
      <c r="G118" s="10">
        <v>1305884</v>
      </c>
      <c r="H118" s="10">
        <v>1356146</v>
      </c>
      <c r="I118" s="10">
        <v>1419678</v>
      </c>
    </row>
    <row r="119" spans="2:11">
      <c r="B119" t="s">
        <v>16</v>
      </c>
      <c r="C119" s="10">
        <v>390686</v>
      </c>
      <c r="D119" s="10">
        <v>16741</v>
      </c>
      <c r="E119" s="10">
        <v>16483</v>
      </c>
      <c r="F119" s="10">
        <v>16937</v>
      </c>
      <c r="G119" s="10">
        <v>16467</v>
      </c>
      <c r="H119" s="10">
        <v>18332</v>
      </c>
      <c r="I119" s="10">
        <v>19662</v>
      </c>
      <c r="K119" s="246">
        <v>5.0326860957392895E-2</v>
      </c>
    </row>
    <row r="120" spans="2:11">
      <c r="B120" t="s">
        <v>55</v>
      </c>
      <c r="C120" s="10">
        <v>1442928</v>
      </c>
      <c r="D120" s="10">
        <v>513222</v>
      </c>
      <c r="E120" s="10">
        <v>599911</v>
      </c>
      <c r="F120" s="10">
        <v>610393</v>
      </c>
      <c r="G120" s="10">
        <v>623177</v>
      </c>
      <c r="H120" s="10">
        <v>646077</v>
      </c>
      <c r="I120" s="10">
        <v>796956</v>
      </c>
    </row>
    <row r="121" spans="2:11">
      <c r="B121" t="s">
        <v>144</v>
      </c>
      <c r="C121" s="10">
        <v>9064</v>
      </c>
      <c r="D121" s="10">
        <v>-3978</v>
      </c>
      <c r="E121" s="10">
        <v>-5028</v>
      </c>
      <c r="F121" s="10">
        <v>-5139</v>
      </c>
      <c r="G121" s="10">
        <v>-5024</v>
      </c>
      <c r="H121" s="10">
        <v>-5031</v>
      </c>
      <c r="I121" s="10">
        <v>-4448</v>
      </c>
    </row>
    <row r="122" spans="2:11">
      <c r="B122" t="s">
        <v>126</v>
      </c>
      <c r="C122" s="23">
        <v>4823885</v>
      </c>
      <c r="D122" s="23">
        <v>4351538</v>
      </c>
      <c r="E122" s="23">
        <v>4161580</v>
      </c>
      <c r="F122" s="23">
        <v>4260437</v>
      </c>
      <c r="G122" s="23">
        <v>4609769</v>
      </c>
      <c r="H122" s="23">
        <v>4654742</v>
      </c>
      <c r="I122" s="23">
        <v>4889606</v>
      </c>
    </row>
    <row r="123" spans="2:11">
      <c r="B123" s="247" t="s">
        <v>145</v>
      </c>
      <c r="C123" s="248">
        <v>7.5021539657853813</v>
      </c>
      <c r="D123" s="249">
        <v>6.8962567353407289</v>
      </c>
      <c r="E123" s="249">
        <v>6.5952139461172745</v>
      </c>
      <c r="F123" s="249">
        <v>6.7013396585813174</v>
      </c>
      <c r="G123" s="249">
        <v>7.3054976228209192</v>
      </c>
      <c r="H123" s="249">
        <v>7.289138816071759</v>
      </c>
      <c r="I123" s="249">
        <v>7.6322816897890888</v>
      </c>
    </row>
    <row r="124" spans="2:11">
      <c r="B124" s="292" t="s">
        <v>140</v>
      </c>
      <c r="C124" s="250" t="s">
        <v>28</v>
      </c>
      <c r="D124" s="10">
        <v>-472347</v>
      </c>
      <c r="E124" s="10">
        <v>-662305</v>
      </c>
      <c r="F124" s="10">
        <v>-563448</v>
      </c>
      <c r="G124" s="10">
        <v>-214116</v>
      </c>
      <c r="H124" s="10">
        <v>-169143</v>
      </c>
      <c r="I124" s="10">
        <v>65721</v>
      </c>
    </row>
    <row r="125" spans="2:11">
      <c r="B125" s="292"/>
      <c r="C125" t="s">
        <v>146</v>
      </c>
      <c r="D125" s="246">
        <v>9.7918379065835892E-2</v>
      </c>
      <c r="E125" s="246">
        <v>0.13729701267754102</v>
      </c>
      <c r="F125" s="246">
        <v>0.1168037795262532</v>
      </c>
      <c r="G125" s="246">
        <v>4.4386630278292261E-2</v>
      </c>
      <c r="H125" s="246">
        <v>3.5063646832376838E-2</v>
      </c>
      <c r="I125" s="246">
        <v>-1.3624081005247923E-2</v>
      </c>
    </row>
  </sheetData>
  <mergeCells count="16">
    <mergeCell ref="L3:R3"/>
    <mergeCell ref="B18:B19"/>
    <mergeCell ref="C18:I18"/>
    <mergeCell ref="J18:J19"/>
    <mergeCell ref="K18:K19"/>
    <mergeCell ref="L18:R18"/>
    <mergeCell ref="B124:B125"/>
    <mergeCell ref="B3:B4"/>
    <mergeCell ref="C3:I3"/>
    <mergeCell ref="J3:J4"/>
    <mergeCell ref="K3:K4"/>
    <mergeCell ref="B34:B35"/>
    <mergeCell ref="C34:I34"/>
    <mergeCell ref="J34:J35"/>
    <mergeCell ref="K34:K35"/>
    <mergeCell ref="C115:I115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Hist</vt:lpstr>
      <vt:lpstr>SUM_GPC</vt:lpstr>
      <vt:lpstr>SUM_SEAP</vt:lpstr>
      <vt:lpstr>SUM_PGN</vt:lpstr>
      <vt:lpstr>rok_inw</vt:lpstr>
    </vt:vector>
  </TitlesOfParts>
  <Company>UMW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Honorata Majka</dc:creator>
  <cp:lastModifiedBy>Honorata Majka</cp:lastModifiedBy>
  <dcterms:created xsi:type="dcterms:W3CDTF">2020-12-21T07:57:38Z</dcterms:created>
  <dcterms:modified xsi:type="dcterms:W3CDTF">2020-12-30T08:06:05Z</dcterms:modified>
</cp:coreProperties>
</file>